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0920" tabRatio="814" activeTab="0"/>
  </bookViews>
  <sheets>
    <sheet name="1. melléklet" sheetId="1" r:id="rId1"/>
    <sheet name="1.a melléklet" sheetId="2" r:id="rId2"/>
    <sheet name="1.b melléklet" sheetId="3" r:id="rId3"/>
    <sheet name="2. melléklet" sheetId="4" r:id="rId4"/>
    <sheet name="2.a melléklet" sheetId="5" r:id="rId5"/>
    <sheet name="2.b melléklet" sheetId="6" r:id="rId6"/>
    <sheet name="3. melléklet" sheetId="7" r:id="rId7"/>
    <sheet name="4.melléklet" sheetId="8" r:id="rId8"/>
    <sheet name="5. melléklet" sheetId="9" r:id="rId9"/>
    <sheet name="6. melléklet 01" sheetId="10" r:id="rId10"/>
    <sheet name="6. melléklet 02" sheetId="11" r:id="rId11"/>
    <sheet name="6. melléklet 03" sheetId="12" r:id="rId12"/>
    <sheet name="6. melléklet 04" sheetId="13" r:id="rId13"/>
    <sheet name="6. melléklet 05" sheetId="14" r:id="rId14"/>
    <sheet name="6. melléklet 06" sheetId="15" r:id="rId15"/>
    <sheet name="7. melléklet" sheetId="16" r:id="rId16"/>
    <sheet name="8. melléklet" sheetId="17" r:id="rId17"/>
    <sheet name="9. melléklet" sheetId="18" r:id="rId18"/>
  </sheets>
  <definedNames/>
  <calcPr calcMode="manual" fullCalcOnLoad="1"/>
</workbook>
</file>

<file path=xl/sharedStrings.xml><?xml version="1.0" encoding="utf-8"?>
<sst xmlns="http://schemas.openxmlformats.org/spreadsheetml/2006/main" count="2734" uniqueCount="1554">
  <si>
    <t>Rovat megnevezése</t>
  </si>
  <si>
    <t>ÖNKORMÁNYZAT</t>
  </si>
  <si>
    <t>1.</t>
  </si>
  <si>
    <t>2.</t>
  </si>
  <si>
    <t>3.</t>
  </si>
  <si>
    <t>4.</t>
  </si>
  <si>
    <t>5.</t>
  </si>
  <si>
    <t>6.</t>
  </si>
  <si>
    <t>7.</t>
  </si>
  <si>
    <t>Rovat-szám</t>
  </si>
  <si>
    <t>Helyi önkormányzatok működésének általános támogatása</t>
  </si>
  <si>
    <t>Települési önkormányzatok szociális gyermekjóléti és gyermekétkeztetési feladatainak támogatása</t>
  </si>
  <si>
    <t>Települési önkormányzatok kulturális feladatainak támogatása</t>
  </si>
  <si>
    <t>Működési célú központosított előirányzatok (lakott külterületi lakosságszám)</t>
  </si>
  <si>
    <t>Önkormányzatok működési támogatásai (=1+….+4)</t>
  </si>
  <si>
    <t>Működési célú támogatások államháztartáson belülről (=5)</t>
  </si>
  <si>
    <t>Felhalmozási célú támogatások államháztartáson belülről</t>
  </si>
  <si>
    <t>8.</t>
  </si>
  <si>
    <t>Magánszemélyek jövedelemadói</t>
  </si>
  <si>
    <t>9.</t>
  </si>
  <si>
    <t>Jövedelemadók (=8)</t>
  </si>
  <si>
    <t>10.</t>
  </si>
  <si>
    <t>Állandó jelleggel végzett iparűzési tevékenység után fizetett adó</t>
  </si>
  <si>
    <t>11.</t>
  </si>
  <si>
    <t>Gépjárműadó önkormányzatot megillető része (40 %)</t>
  </si>
  <si>
    <t>12.</t>
  </si>
  <si>
    <t>Termékek és szolgáltatások adói (=10+11)</t>
  </si>
  <si>
    <t>13.</t>
  </si>
  <si>
    <t>Egyéb közhatalmi bevételek (késedelmi pótlék, bírság)</t>
  </si>
  <si>
    <t>14.</t>
  </si>
  <si>
    <t>Közhatalmi bevételek (=9+12+13)</t>
  </si>
  <si>
    <t>15.</t>
  </si>
  <si>
    <t>Készletértékesítés ellenértéke</t>
  </si>
  <si>
    <t>16.</t>
  </si>
  <si>
    <t>Szolgáltatások ellenértéke</t>
  </si>
  <si>
    <t>17.</t>
  </si>
  <si>
    <t>Fölbérleti díj</t>
  </si>
  <si>
    <t>18.</t>
  </si>
  <si>
    <t>Tárgyieszköz bérbeadás</t>
  </si>
  <si>
    <t>19.</t>
  </si>
  <si>
    <t>Ellátási díjak (iskola,óvoda)</t>
  </si>
  <si>
    <t>20.</t>
  </si>
  <si>
    <t>Kiszámlázott általános forgalmi adó</t>
  </si>
  <si>
    <t>21.</t>
  </si>
  <si>
    <t>Kamatbevételek</t>
  </si>
  <si>
    <t>22.</t>
  </si>
  <si>
    <t>Egyéb működési bevételek (szociális étkezés, alkalmazotti étkezés)</t>
  </si>
  <si>
    <t>23.</t>
  </si>
  <si>
    <t>Működési bevételek (=15+...+22)</t>
  </si>
  <si>
    <t>24.</t>
  </si>
  <si>
    <t>Felhalmozási bevételek</t>
  </si>
  <si>
    <t>25.</t>
  </si>
  <si>
    <t>Egyéb működési célú átvett pénzeszközök</t>
  </si>
  <si>
    <t>26.</t>
  </si>
  <si>
    <t>Működési célú átvett pénzeszközök (=25)</t>
  </si>
  <si>
    <t>27.</t>
  </si>
  <si>
    <t>Egyéb felhalmozási célú átvett pénzeszközök</t>
  </si>
  <si>
    <t>28.</t>
  </si>
  <si>
    <t>Felhalmozási célúátvett pénzeszközök (=27)</t>
  </si>
  <si>
    <t>29.</t>
  </si>
  <si>
    <t>Rövidlejáratú hitelek felvétele</t>
  </si>
  <si>
    <t>30.</t>
  </si>
  <si>
    <t>31.</t>
  </si>
  <si>
    <t>KÖNYVTÁR</t>
  </si>
  <si>
    <t>ÖSSZESEN</t>
  </si>
  <si>
    <t>Magánszemélyek jövedelemadói ( magánszemélyek kommunális adója)</t>
  </si>
  <si>
    <t>Magánszemélyek jövedelemadói (magánszemélyek kommunális adója)</t>
  </si>
  <si>
    <t>S.sz.</t>
  </si>
  <si>
    <t>Módosított 
előirányzat</t>
  </si>
  <si>
    <t>Eredeti
 előirányzat</t>
  </si>
  <si>
    <t>B    111</t>
  </si>
  <si>
    <t>Helyi önkormányzatok kiegészítő támogításai</t>
  </si>
  <si>
    <t>32.</t>
  </si>
  <si>
    <t>Működési célú visszatéritendő támogatások, kölcsönök</t>
  </si>
  <si>
    <t>33.</t>
  </si>
  <si>
    <t>Likvidhitel felvétel</t>
  </si>
  <si>
    <t>Önkormányzatok működési támogatásai (=1+….+5)</t>
  </si>
  <si>
    <t>Működési célú támogatások államháztartáson belülről (=6)</t>
  </si>
  <si>
    <t>Felhalmozási célú önkormányzati támogatások</t>
  </si>
  <si>
    <t>34.</t>
  </si>
  <si>
    <t>Felhalmozási bevételek (Tárgyi eszköz értékesítés)</t>
  </si>
  <si>
    <t>Helyi önkormányzatok kiegészítő támogatása</t>
  </si>
  <si>
    <t>Működési célú visszatérítendő támogatások, kölcsönök</t>
  </si>
  <si>
    <t>Likvidhitel felvét</t>
  </si>
  <si>
    <t>Felhalmozási bevételek (Tárgyi eszközök értékesítése)</t>
  </si>
  <si>
    <t>Önkormányzat</t>
  </si>
  <si>
    <t>Eredeti előirányzat</t>
  </si>
  <si>
    <t>K    1101</t>
  </si>
  <si>
    <t>Törvény szerinti illetmények, munkabérek</t>
  </si>
  <si>
    <t>Készenléti, helyettesítési díj (vezetői pótlék)</t>
  </si>
  <si>
    <t>Jubileumi jutalom</t>
  </si>
  <si>
    <t>Közlekedési költségtérítés</t>
  </si>
  <si>
    <t>Foglalkoztatottak egyéb személyi juttatásai</t>
  </si>
  <si>
    <t>Foglalkoztatottak személyi juttatásai (=1+..+5)</t>
  </si>
  <si>
    <t>Választott tisztségviselők juttatásai</t>
  </si>
  <si>
    <t>Munkavégzésre irányuló egyéb jogviszonyban nem saját foglalk. fizetett juttások</t>
  </si>
  <si>
    <t>Külső személyi juttatások (=7+8)</t>
  </si>
  <si>
    <t>Személyi juttatások (=6+9)</t>
  </si>
  <si>
    <t>Munkaadókat terhelő járulékok és szociális hozzájárulási adó</t>
  </si>
  <si>
    <t>Szakmai anyagok beszerzése</t>
  </si>
  <si>
    <t>Üzemeltetési anyagok beszerzése</t>
  </si>
  <si>
    <t>Készletbeszerzés (=12+13)</t>
  </si>
  <si>
    <t>Informatikai szolgáltatások igénybevétele</t>
  </si>
  <si>
    <t>Egyéb kommunikációs szolgáltatások</t>
  </si>
  <si>
    <t>Kommunikációs szolgáltatások (=15+16)</t>
  </si>
  <si>
    <t>Közüzemi díjak</t>
  </si>
  <si>
    <t>Vásárolt élelmezés</t>
  </si>
  <si>
    <t>Bérleti és lízing díjak</t>
  </si>
  <si>
    <t>Karbantartási, kisjavítási szolgáltatások</t>
  </si>
  <si>
    <t>Egyéb szolgáltatások</t>
  </si>
  <si>
    <t>Szolgáltatási kiadások (=18+…+22)</t>
  </si>
  <si>
    <t>Kiküldetések kiadásai</t>
  </si>
  <si>
    <t>Kiküldetések, reklám- és propaganda kiadások (=24)</t>
  </si>
  <si>
    <t>Működési célú előzetesen felszámított általános forgalmi adó</t>
  </si>
  <si>
    <t>Fizetendő általános forgalmi adó</t>
  </si>
  <si>
    <t>Kamatkiadások</t>
  </si>
  <si>
    <t>Egyéb pénzügyi műveletek kiadásai</t>
  </si>
  <si>
    <t>Egyéb dologi kiadások</t>
  </si>
  <si>
    <t>Különféle befizetések és egyéb dologi kiadások (=26+…+30)</t>
  </si>
  <si>
    <t>Dologi kiadások (=14+17+23+25+31)</t>
  </si>
  <si>
    <t>Ellátottak pénzbeli juttatásai</t>
  </si>
  <si>
    <t>Egyéb működési célú támogatások államháztartáson belülre</t>
  </si>
  <si>
    <t>Egyéb működési célú támogatások államháztartáson kívülre</t>
  </si>
  <si>
    <t>Céltartalékok</t>
  </si>
  <si>
    <t>Általános tartalék</t>
  </si>
  <si>
    <t>Egyéb működési célú kiadások (=34+35+36+37)</t>
  </si>
  <si>
    <t>Ingatlanok beszerzése, létesítése</t>
  </si>
  <si>
    <t>Informatikai eszközök beszerzése, létesítése</t>
  </si>
  <si>
    <t>Egyéb tárgyi eszközök beszerzése, létesítése</t>
  </si>
  <si>
    <t>Beruházási célú előzetesen felszámított áltatlános forgalmi adó</t>
  </si>
  <si>
    <t>Beruházások (=39+…+42)</t>
  </si>
  <si>
    <t>Ingatlanok felújítása</t>
  </si>
  <si>
    <t>Felújítási célú előzetesen felszámított általános forgalmi adó</t>
  </si>
  <si>
    <t>Felújítások (=44+45)</t>
  </si>
  <si>
    <t>Egyéb felhalmozási célú kiadások</t>
  </si>
  <si>
    <t>Finanszírozási kiadások (Likvidhitel törlesztés)</t>
  </si>
  <si>
    <t>Könyvtár</t>
  </si>
  <si>
    <t>K   1101</t>
  </si>
  <si>
    <t>Összesen</t>
  </si>
  <si>
    <t>35.</t>
  </si>
  <si>
    <t>Előző évi költségvetési maradvány igénmybevétele</t>
  </si>
  <si>
    <t>Előző évi költségvetési maradvány igénybevétele</t>
  </si>
  <si>
    <t>ezer Ft-ban</t>
  </si>
  <si>
    <t>Rovatszám</t>
  </si>
  <si>
    <t>Működési támogatások</t>
  </si>
  <si>
    <t>Közhatalmi bevételek</t>
  </si>
  <si>
    <t>Működési bevételek</t>
  </si>
  <si>
    <t>Működési célú átvett pénzeszközök</t>
  </si>
  <si>
    <t>Felhalmozási célú átvett pénzeszközök</t>
  </si>
  <si>
    <t>Finanszírozási bevételek</t>
  </si>
  <si>
    <t>Maradvány igénybevétele</t>
  </si>
  <si>
    <t>Bevételek összesen</t>
  </si>
  <si>
    <t>ÓVODAI ÉTKEZÉS</t>
  </si>
  <si>
    <t>ISKOLAI ÉTKEZÉS</t>
  </si>
  <si>
    <t>SZOCIÁLIS ÉTKEZÉS</t>
  </si>
  <si>
    <t>MUNKAHELYI ÉTKEZÉS</t>
  </si>
  <si>
    <t>KÖZTEMETŐ - FENNTARTÁS</t>
  </si>
  <si>
    <t>VÉDŐNŐI SZOLGÁLAT</t>
  </si>
  <si>
    <t>BEVÉTELEK ÖSSZESEN</t>
  </si>
  <si>
    <t>KÖZMŰVELŐDÉSI KÖNYVTÁR</t>
  </si>
  <si>
    <t>Önkormányzati szintű bevételek
rovatszám szerint</t>
  </si>
  <si>
    <t>Munkaadókat terhelő járulékok</t>
  </si>
  <si>
    <t>Dologi kiadások</t>
  </si>
  <si>
    <t>Egyéb működési célú kiadás</t>
  </si>
  <si>
    <t>511.</t>
  </si>
  <si>
    <t>Egyéb működési célú támogatások</t>
  </si>
  <si>
    <t>512.</t>
  </si>
  <si>
    <t>Tartalék</t>
  </si>
  <si>
    <t>Beruházások</t>
  </si>
  <si>
    <t>Felújítások</t>
  </si>
  <si>
    <t>Kiadások összesen</t>
  </si>
  <si>
    <t>Személyi juttatások (1 fő éves bére)</t>
  </si>
  <si>
    <t>ÖNKORMÁNYZATI KONYHA</t>
  </si>
  <si>
    <t>Személyi juttatások (2 fő éves bére)</t>
  </si>
  <si>
    <t>KÖZUTAK - HÍD ÜZEMELTETÉSE</t>
  </si>
  <si>
    <t>Dologi kiadás</t>
  </si>
  <si>
    <t>ZÖLDTERÜLET KEZELÉS</t>
  </si>
  <si>
    <t>KÖZVILÁGÍTÁS</t>
  </si>
  <si>
    <t>VÁROS- ÉS KÖZSÉGGAZDÁLKODÁS</t>
  </si>
  <si>
    <t>KÖZTEMETŐ FENNTARTÁS</t>
  </si>
  <si>
    <t>KÖZCÉLÚ FOGLALKOZTATÁS</t>
  </si>
  <si>
    <t>Személyi juttatások (49 fő éves bére)</t>
  </si>
  <si>
    <t>Kiadások mindösszesen</t>
  </si>
  <si>
    <t>Engedélyezett létszám</t>
  </si>
  <si>
    <t>Közfoglalkoztatottak létszáma</t>
  </si>
  <si>
    <t>Önkormányzati szintű kiadások 
rovatszám szerint</t>
  </si>
  <si>
    <t xml:space="preserve">Személyi juttatások </t>
  </si>
  <si>
    <t>Megnevezés</t>
  </si>
  <si>
    <t>Sorszám</t>
  </si>
  <si>
    <t>Központi irányítószervi támogatás</t>
  </si>
  <si>
    <t xml:space="preserve">Központi irányítószervi támogatás </t>
  </si>
  <si>
    <t>Központi irányítószervi támogatás folyósítása</t>
  </si>
  <si>
    <t>Felhalmozási célú önkormányzati támogatás</t>
  </si>
  <si>
    <t xml:space="preserve">               2014évi felhalmozási célú bevételek</t>
  </si>
  <si>
    <t>Összeg</t>
  </si>
  <si>
    <t>Az alföldi tanyák és tanyás térségek megőrzése és fejlesztése - 
Települési és térségi fejlesztés TP -1-2013 (Termelői piac létrehozása)</t>
  </si>
  <si>
    <t>EMVA III - Falumegújítás és fejlesztés
 (Központi park fejlesztése )</t>
  </si>
  <si>
    <t>Egészségre nevelő program TÁMOP 6.1.2</t>
  </si>
  <si>
    <t>EMVA III - Vidéki lakosság és gazdaság számára nyújtott alapszolgáltatások fejlesztése (busz)</t>
  </si>
  <si>
    <t>Földalapú támogatás</t>
  </si>
  <si>
    <t xml:space="preserve">Fejlesztési célú bevételek </t>
  </si>
  <si>
    <t>Kommunális adó  100 %</t>
  </si>
  <si>
    <t>Fejlesztési célú bevételek összesen</t>
  </si>
  <si>
    <t>2014. évi felhalmozási célú kiadások</t>
  </si>
  <si>
    <t>EMVA III - Falumegújítás és fejlesztés (Központi park fejlesztése )</t>
  </si>
  <si>
    <t>EMVA III - Vidéki lakosság és gazdaság számára nyújtott 
alapszolgáltatások fejlesztése (busz)</t>
  </si>
  <si>
    <t>Ingatlan vásárlás</t>
  </si>
  <si>
    <t>Ingatlan felújítás</t>
  </si>
  <si>
    <t>Gépbeszerzés</t>
  </si>
  <si>
    <t>Felhalmozási kiadások összesen</t>
  </si>
  <si>
    <t>Egyéb felhalmozási célú tám. Bevételei</t>
  </si>
  <si>
    <t>36.</t>
  </si>
  <si>
    <t>Ellátási díjak (étkezési térítési díjak))</t>
  </si>
  <si>
    <t xml:space="preserve">Egyéb működési bevételek </t>
  </si>
  <si>
    <t>Ellátási díjak (étkezési térítési díjak)</t>
  </si>
  <si>
    <t>Egyéb felhalmozási célú tám. bevételei</t>
  </si>
  <si>
    <t>37.</t>
  </si>
  <si>
    <t>Finanszírozási kiadás</t>
  </si>
  <si>
    <t>Finanszírozási kiadás likvidhitel törlesztés</t>
  </si>
  <si>
    <t xml:space="preserve">Felgyő Községi Önkormányzat és Intézményének 2014. évi összes költségvetési BEVÉTELEI </t>
  </si>
  <si>
    <t xml:space="preserve">Módosított előirányzat </t>
  </si>
  <si>
    <t>Teljesítés</t>
  </si>
  <si>
    <t>Államháztartáson belüli megelőlegezések</t>
  </si>
  <si>
    <t>Egyéb működési célú támogatások államháztartáson belülről</t>
  </si>
  <si>
    <t>Jövedelemadók (=11)</t>
  </si>
  <si>
    <t>Termékek és szolgáltatások adói (=13+14)</t>
  </si>
  <si>
    <t>Közhatalmi bevételek (=12+15+16)</t>
  </si>
  <si>
    <t>Működési bevételek (=18+...+25)</t>
  </si>
  <si>
    <t>Működési célú átvett pénzeszközök (28+29)</t>
  </si>
  <si>
    <t>Felhalmozási célúátvett pénzeszközök (=31)</t>
  </si>
  <si>
    <t>Finanszírozási bevételek (33+…+35)</t>
  </si>
  <si>
    <t>Finanszírozási bevételek (=31)</t>
  </si>
  <si>
    <t>38.</t>
  </si>
  <si>
    <t>Államháztartáson belüli megelőlegezés</t>
  </si>
  <si>
    <t>Működési célú átvett pénzeszközök (=28+29)</t>
  </si>
  <si>
    <t>Finanszírozási bevételek (=33+…+36)</t>
  </si>
  <si>
    <t>Működési célú támogatások államháztartáson belülről (=6+7)</t>
  </si>
  <si>
    <t>Felgyő kÖzségi Önkormányzat és Intézményének
 2014. évi összes költségvetési BEVÉTELEI rovatszám szerint</t>
  </si>
  <si>
    <t>Működési célú átvett pénzeszköz</t>
  </si>
  <si>
    <t>Központi irányítószerv támogatása</t>
  </si>
  <si>
    <t>Felgyő Községi Önkormányzat és Intézményének 2014. évi összes költségvetési KIADÁSAI</t>
  </si>
  <si>
    <t>Felgyő Községi Önkormányzat és Intézményének
2014. évi összes költségvetési KIADÁSAI rovatszám szerint</t>
  </si>
  <si>
    <t>Informatikai eszközbeszerzés</t>
  </si>
  <si>
    <t>teljesítés</t>
  </si>
  <si>
    <t>Kimutatás a 2014. december 31-én fennálló követelésekről, szállítói tartozásokról</t>
  </si>
  <si>
    <t>Hátralék     Ft-ban</t>
  </si>
  <si>
    <t xml:space="preserve"> Magánszemélyek kommunális adója</t>
  </si>
  <si>
    <t xml:space="preserve"> Vállalkozók kommunális adója</t>
  </si>
  <si>
    <t xml:space="preserve"> Iparűzési adó</t>
  </si>
  <si>
    <t>Földbérbeadásból származó jövedelemadó</t>
  </si>
  <si>
    <t xml:space="preserve">Gépjárműadó </t>
  </si>
  <si>
    <t>Késedelmi pótlék</t>
  </si>
  <si>
    <t xml:space="preserve"> Bírság</t>
  </si>
  <si>
    <t xml:space="preserve"> Egyéb hátralék</t>
  </si>
  <si>
    <t xml:space="preserve"> Talajterhelés díj hátralék</t>
  </si>
  <si>
    <t>Vízdíj hátralék</t>
  </si>
  <si>
    <t xml:space="preserve"> Értékvesztés</t>
  </si>
  <si>
    <t>Térítési díj túlfizetés</t>
  </si>
  <si>
    <t>Magánszemélyek túlfizetése</t>
  </si>
  <si>
    <t>Magánszemélyek kommunális adója túlfizetés</t>
  </si>
  <si>
    <t>Vállalkozók kommunális adója  túlfizetés</t>
  </si>
  <si>
    <t>Iparűzési adó túlfizetés</t>
  </si>
  <si>
    <t>Földbérbeadásból származó jövedelem adó túlfizetés</t>
  </si>
  <si>
    <t>Gépjárműadó túlfizetés</t>
  </si>
  <si>
    <t>Késedelmi pótlék túlfizetés</t>
  </si>
  <si>
    <t>Talajterhelési díj túlfizetés</t>
  </si>
  <si>
    <t>Egyéb túlfizetés</t>
  </si>
  <si>
    <t>Lakbér túlfizetés</t>
  </si>
  <si>
    <t>2014. évi vagyonkimutatás</t>
  </si>
  <si>
    <t>Ingatlanok</t>
  </si>
  <si>
    <t xml:space="preserve">1.) Korlátozottan forgalomképes vagyon: </t>
  </si>
  <si>
    <t>Ft-ban</t>
  </si>
  <si>
    <t>MEGNEVEZÉS</t>
  </si>
  <si>
    <t>BRUTTÓ ÉRTÉK</t>
  </si>
  <si>
    <t>ÉCS.</t>
  </si>
  <si>
    <t>NETTÓ ÉRTÉK</t>
  </si>
  <si>
    <t>Orvosi Rendelő és lakás</t>
  </si>
  <si>
    <t>Polgármesteri Hivatal</t>
  </si>
  <si>
    <t>Kábeltévé központ(épület)</t>
  </si>
  <si>
    <t>Dögkamra</t>
  </si>
  <si>
    <t>Általános Iskola</t>
  </si>
  <si>
    <t>Napközi Otthonos Óvoda</t>
  </si>
  <si>
    <t>Felgyő Község Önk. Konyhája</t>
  </si>
  <si>
    <t>Irattár</t>
  </si>
  <si>
    <t>Garázs</t>
  </si>
  <si>
    <t>Vízmű gépházzal</t>
  </si>
  <si>
    <t>Szolgáltatóház (orvosi rendelő)</t>
  </si>
  <si>
    <t>Szeméttároló</t>
  </si>
  <si>
    <t>Vízmű vezetékrendszer</t>
  </si>
  <si>
    <t>Vízmű kerítés</t>
  </si>
  <si>
    <t>Vízmű víztározó (medence)</t>
  </si>
  <si>
    <t>KábelTv</t>
  </si>
  <si>
    <t>Vízmű járda</t>
  </si>
  <si>
    <t>Vízmű út</t>
  </si>
  <si>
    <t>Könyvtár céljára vásárolt épület</t>
  </si>
  <si>
    <t>Könyvtár raktár</t>
  </si>
  <si>
    <t>Korlátozottan forgk. földterület</t>
  </si>
  <si>
    <t>Korlátozottan forgk. telek</t>
  </si>
  <si>
    <t>Szennyvíztisztító telep</t>
  </si>
  <si>
    <t>Szennyvíztisztító csatornahálózat</t>
  </si>
  <si>
    <t>Út-járda-kerítés-betontér</t>
  </si>
  <si>
    <t>Templom</t>
  </si>
  <si>
    <t>Korlátozottan forgalomképes vagyon összesen</t>
  </si>
  <si>
    <t xml:space="preserve">2.) Forgalomképtelen vagyon: </t>
  </si>
  <si>
    <t>Ravatalozó épülete</t>
  </si>
  <si>
    <t>Földterület</t>
  </si>
  <si>
    <t>Zöldterület (járda és szobor nélkül)</t>
  </si>
  <si>
    <t>Építmények</t>
  </si>
  <si>
    <t>Üzemeltetésre átadott építmény</t>
  </si>
  <si>
    <t>Szobor (köztéri műalkotás)</t>
  </si>
  <si>
    <t>Forgalomképtelen vagyon összesen</t>
  </si>
  <si>
    <t xml:space="preserve">3.) Forgalomképes vagyon: </t>
  </si>
  <si>
    <t>Szolgálati lakás (Templom út)</t>
  </si>
  <si>
    <t>Lakóház  ( Felgyő, II. Ker. 54.)</t>
  </si>
  <si>
    <t>Telek</t>
  </si>
  <si>
    <t>39.</t>
  </si>
  <si>
    <t>Buszmegálló</t>
  </si>
  <si>
    <t>40.</t>
  </si>
  <si>
    <t>Erdő</t>
  </si>
  <si>
    <t>41.</t>
  </si>
  <si>
    <t>Szolgálati lakás (kerítés, járda)</t>
  </si>
  <si>
    <t>42.</t>
  </si>
  <si>
    <t>Egyéb építmény</t>
  </si>
  <si>
    <t>43.</t>
  </si>
  <si>
    <t>Tanya 0313/3 hrsz.</t>
  </si>
  <si>
    <t>44.</t>
  </si>
  <si>
    <t>Tanya II. ker. 66.</t>
  </si>
  <si>
    <t>45.</t>
  </si>
  <si>
    <t>Tanya 0187/3/A</t>
  </si>
  <si>
    <t>46.</t>
  </si>
  <si>
    <t>Forgalomképes vagyon összesen:</t>
  </si>
  <si>
    <t>47.</t>
  </si>
  <si>
    <t>Vagyon összesen (1+2+3):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</si>
  <si>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</si>
  <si>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</si>
  <si>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</si>
  <si>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</si>
  <si>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</si>
  <si>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</si>
  <si>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</si>
  <si>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</si>
  <si>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</si>
  <si>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</si>
  <si>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</si>
  <si>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</si>
  <si>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</si>
  <si>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</si>
  <si>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</si>
  <si>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</si>
  <si>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</si>
  <si>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</si>
  <si>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</si>
  <si>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</si>
  <si>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</si>
  <si>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</si>
  <si>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</si>
  <si>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</si>
  <si>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</si>
  <si>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</si>
  <si>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</si>
  <si>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</si>
  <si>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</si>
  <si>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</si>
  <si>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</si>
  <si>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</si>
  <si>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</si>
  <si>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</si>
  <si>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</si>
  <si>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</si>
  <si>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</si>
  <si>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</si>
  <si>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</si>
  <si>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</si>
  <si>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</si>
  <si>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</si>
  <si>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</si>
  <si>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</si>
  <si>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</si>
  <si>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</si>
  <si>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</si>
  <si>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</si>
  <si>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</si>
  <si>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</si>
  <si>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</si>
  <si>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</si>
  <si>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</si>
  <si>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</si>
  <si>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</si>
  <si>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</si>
  <si>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</si>
  <si>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Előző időszak</t>
  </si>
  <si>
    <t>Módosítások</t>
  </si>
  <si>
    <t>Tárgyi időszak</t>
  </si>
  <si>
    <t/>
  </si>
  <si>
    <t>ESZKÖZÖK</t>
  </si>
  <si>
    <t>A/I/1        Vagyoni értékű jogok</t>
  </si>
  <si>
    <t>A/I/2        Szellemi termékek</t>
  </si>
  <si>
    <t>A/I/3        Immateriális javak értékhelyesbítése</t>
  </si>
  <si>
    <t>A/I        Immateriális javak (=A/I/1+A/I/2+A/I/3) (04=01+02+03)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</si>
  <si>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</si>
  <si>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</si>
  <si>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</si>
  <si>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</si>
  <si>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</si>
  <si>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        Tárgyi eszközök (=A/II/1+...+A/II/5) (10=05+...+09)</t>
  </si>
  <si>
    <t>A/III/1        Tartós részesedések (11&gt;=12+13)</t>
  </si>
  <si>
    <t>A/III/1a        - ebből: tartós részesedések jegybankban</t>
  </si>
  <si>
    <t>A/III/1b        - ebből: tartós részesedések társulásban</t>
  </si>
  <si>
    <t>A/III/2        Tartós hitelviszonyt megtestesítő értékpapírok (14&gt;=15+16)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</si>
  <si>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</si>
  <si>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</si>
  <si>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</si>
  <si>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>A/III        Befektetett pénzügyi eszközök (=A/III/1+A/III/2+A/III/3) (18=11+14+17)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</si>
  <si>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</si>
  <si>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</si>
  <si>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 (=A/IV/1+A/IV/2) (21=19+20)</t>
  </si>
  <si>
    <t>A)        NEMZETI VAGYONBA TARTOZÓ BEFEKTETETT ESZKÖZÖK (=A/I+A/II+A/III+A/IV) (22=04+10+18+21)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</si>
  <si>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</si>
  <si>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</si>
  <si>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</si>
  <si>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</si>
  <si>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</si>
  <si>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 (=B/I/1+…+B/I/5) (28=23+...+27)</t>
  </si>
  <si>
    <t>B/II/1        Nem tartós részesedések</t>
  </si>
  <si>
    <t>B/II/2        Forgatási célú hitelviszonyt megtestesítő értékpapírok (30&gt;=31+...+35)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</si>
  <si>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</si>
  <si>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</si>
  <si>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</si>
  <si>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</si>
  <si>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</si>
  <si>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B/II        Értékpapírok (=B/II/1+B/II/2) (36=29+30)</t>
  </si>
  <si>
    <t>B)        NEMZETI VAGYONBA TARTOZÓ FORGÓESZKÖZÖK (= B/I+B/II) (37=28+36)</t>
  </si>
  <si>
    <t>C/I        Hosszú lejáratú betétek</t>
  </si>
  <si>
    <t>39</t>
  </si>
  <si>
    <t>C/II        Pénztárak, csekkek, betétkönyvek</t>
  </si>
  <si>
    <t>40</t>
  </si>
  <si>
    <t>C/III        Forintszámlák</t>
  </si>
  <si>
    <t>41</t>
  </si>
  <si>
    <t>C/IV        Devizaszámlák</t>
  </si>
  <si>
    <t>42</t>
  </si>
  <si>
    <t>C/V        Idegen pénzeszközök</t>
  </si>
  <si>
    <t>43</t>
  </si>
  <si>
    <t>C)        PÉNZESZKÖZÖK (=C/I+…+C/V) (43=38+...+42)</t>
  </si>
  <si>
    <t>44</t>
  </si>
  <si>
    <t>D/I/1        Költségvetési évben esedékes követelések működési célú támogatások bevételeire államháztartáson belülről (44&gt;=45)</t>
  </si>
  <si>
    <t>45</t>
  </si>
  <si>
    <t>D/I/1a        - ebből: költségvetési évben esedékes követelések működési célú visszatérítendő támogatások, kölcsönök visszatérülésére államháztartáson belülről</t>
  </si>
  <si>
    <t>46</t>
  </si>
  <si>
    <t>D/I/2        Költségvetési évben esedékes követelések felhalmozási célú támogatások bevételeire államháztartáson belülről (46&gt;=47)</t>
  </si>
  <si>
    <t>47</t>
  </si>
  <si>
    <t>D/I/2a        - ebből: költségvetési évben esedékes követelések felhalmozási célú visszatérítendő támogatások, kölcsönök visszatérülésére államháztartáson belülről</t>
  </si>
  <si>
    <t>48</t>
  </si>
  <si>
    <t>D/I/3        Költségvetési évben esedékes követelések közhatalmi bevételre</t>
  </si>
  <si>
    <t>49</t>
  </si>
  <si>
    <t>D/I/4        Költségvetési évben esedékes követelések működési bevételre</t>
  </si>
  <si>
    <t>50</t>
  </si>
  <si>
    <t>D/I/5        Költségvetési évben esedékes követelések felhalmozási bevételre</t>
  </si>
  <si>
    <t>51</t>
  </si>
  <si>
    <t>D/I/6        Költségvetési évben esedékes követelések működési célú átvett pénzeszközre (51&gt;=52)</t>
  </si>
  <si>
    <t>52</t>
  </si>
  <si>
    <t>D/I/6a        - ebből: költségvetési évben esedékes követelések működési célú visszatérítendő támogatások, kölcsönök visszatérülésére államháztartáson kívülről</t>
  </si>
  <si>
    <t>53</t>
  </si>
  <si>
    <t>D/I/7        Költségvetési évben esedékes követelések felhalmozási célú átvett pénzeszközre (53&gt;=54)</t>
  </si>
  <si>
    <t>54</t>
  </si>
  <si>
    <t>D/I/7a        - ebből: költségvetési évben esedékes követelések felhalmozási célú visszatérítendő támogatások, kölcsönök visszatérülésére államháztartáson kívülről</t>
  </si>
  <si>
    <t>55</t>
  </si>
  <si>
    <t>D/I/8        Költségvetési évben esedékes követelések finanszírozási bevételekre (55&gt;=56)</t>
  </si>
  <si>
    <t>56</t>
  </si>
  <si>
    <t>D/I/8a        - ebből: költségvetési évben esedékes követelések államháztartáson belüli megelőlegezések törlesztésére</t>
  </si>
  <si>
    <t>57</t>
  </si>
  <si>
    <t>D/I        Költségvetési évben esedékes követelések (=D/I/1+…+D/I/8) (57=44+46+48+...+51+53+55)</t>
  </si>
  <si>
    <t>58</t>
  </si>
  <si>
    <t>D/II/1        Költségvetési évet követően esedékes követelések működési célú támogatások bevételeire államháztartáson belülről (58&gt;=59)</t>
  </si>
  <si>
    <t>59</t>
  </si>
  <si>
    <t>D/II/1a        - ebből: költségvetési évet követően esedékes követelések működési célú visszatérítendő támogatások, kölcsönök visszatérülésére államháztartáson belülről</t>
  </si>
  <si>
    <t>60</t>
  </si>
  <si>
    <t>D/II/2        Költségvetési évet követően esedékes követelések felhalmozási célú támogatások bevételeire államháztartáson belülről (60&gt;=61)</t>
  </si>
  <si>
    <t>61</t>
  </si>
  <si>
    <t>D/II/2a        - ebből: költségvetési évet követően esedékes követelések felhalmozási célú visszatérítendő támogatások, kölcsönök visszatérülésére államháztartáson belülről</t>
  </si>
  <si>
    <t>62</t>
  </si>
  <si>
    <t>D/II/3        Költségvetési évet követően esedékes követelések közhatalmi bevételre</t>
  </si>
  <si>
    <t>63</t>
  </si>
  <si>
    <t>D/II/4        Költségvetési évet követően esedékes követelések működési bevételre</t>
  </si>
  <si>
    <t>64</t>
  </si>
  <si>
    <t>D/II/5        Költségvetési évet követően esedékes követelések felhalmozási bevételre</t>
  </si>
  <si>
    <t>65</t>
  </si>
  <si>
    <t>D/II/6        Költségvetési évet követően esedékes követelések működési célú átvett pénzeszközre (65&gt;=66)</t>
  </si>
  <si>
    <t>66</t>
  </si>
  <si>
    <t>D/II/6a        - ebből: költségvetési évet követően esedékes követelések működési célú visszatérítendő támogatások, kölcsönök visszatérülésére államháztartáson kívülről</t>
  </si>
  <si>
    <t>67</t>
  </si>
  <si>
    <t>D/II/7        Költségvetési évet követően esedékes követelések felhalmozási célú átvett pénzeszközre (67&gt;=68)</t>
  </si>
  <si>
    <t>68</t>
  </si>
  <si>
    <t>D/II/7a        - ebből: költségvetési évet követően esedékes követelések felhalmozási célú visszatérítendő támogatások, kölcsönök visszatérülésére államháztartáson kívülről</t>
  </si>
  <si>
    <t>69</t>
  </si>
  <si>
    <t>D/II/8        Költségvetési évet követően esedékes követelések finanszírozási bevételekre (69&gt;=70)</t>
  </si>
  <si>
    <t>70</t>
  </si>
  <si>
    <t>D/II8a        - ebből: költségvetési évet követően esedékes követelések államháztartáson belüli megelőlegezések törlesztésére</t>
  </si>
  <si>
    <t>71</t>
  </si>
  <si>
    <t>D/II        Költségvetési évet követően esedékes követelések (=D/II/1+…+D/II/8) (71=58+60+62+...+65+67+69)</t>
  </si>
  <si>
    <t>72</t>
  </si>
  <si>
    <t>D/III/1        Adott előlegek (72&gt;=73+...+77)</t>
  </si>
  <si>
    <t>73</t>
  </si>
  <si>
    <t>D/III/1a        - ebből: immateriális javakra adott előlegek</t>
  </si>
  <si>
    <t>74</t>
  </si>
  <si>
    <t>D/III/1b        - ebből: beruházásokra adott előlegek</t>
  </si>
  <si>
    <t>75</t>
  </si>
  <si>
    <t>D/III/1c        - ebből: készletekre adott előlegek</t>
  </si>
  <si>
    <t>76</t>
  </si>
  <si>
    <t>D/III/1d        - ebből: foglalkoztatottaknak adott előlegek</t>
  </si>
  <si>
    <t>77</t>
  </si>
  <si>
    <t>D/III/1e        - ebből: egyéb adott előlegek</t>
  </si>
  <si>
    <t>78</t>
  </si>
  <si>
    <t>D/III/2        Továbbadási célból folyósított támogatások, ellátások elszámolása</t>
  </si>
  <si>
    <t>79</t>
  </si>
  <si>
    <t>D/III/3        Más által beszedett bevételek elszámolása</t>
  </si>
  <si>
    <t>80</t>
  </si>
  <si>
    <t>D/III/4        Forgótőke elszámolása</t>
  </si>
  <si>
    <t>81</t>
  </si>
  <si>
    <t>D/III/5        Vagyonkezelésbe adott eszközökkel kapcsolatos visszapótlási követelés elszámolása</t>
  </si>
  <si>
    <t>82</t>
  </si>
  <si>
    <t>D/III/6        Nem társadalombiztosítás pénzügyi alapjait terhelő kifizetett ellátások megtérítésének elszámolása</t>
  </si>
  <si>
    <t>83</t>
  </si>
  <si>
    <t>D/III/7        Folyósított, megelőlegezett társadalombiztosítási és családtámogatási ellátások elszámolása</t>
  </si>
  <si>
    <t>84</t>
  </si>
  <si>
    <t>D/III        Követelés jellegű sajátos elszámolások (=D/III/1+…+D/III/7) (84=72+78+...+83)</t>
  </si>
  <si>
    <t>85</t>
  </si>
  <si>
    <t>D)        KÖVETELÉSEK (=D/I+D/II+D/III) (85=57+71+84)</t>
  </si>
  <si>
    <t>86</t>
  </si>
  <si>
    <t>E)        EGYÉB SAJÁTOS ESZKÖZOLDALI ELSZÁMOLÁSOK</t>
  </si>
  <si>
    <t>87</t>
  </si>
  <si>
    <t>F/1        Eredményszemléletű bevételek aktív időbeli elhatárolása</t>
  </si>
  <si>
    <t>88</t>
  </si>
  <si>
    <t>F/2        Költségek, ráfordítások aktív időbeli elhatárolása</t>
  </si>
  <si>
    <t>89</t>
  </si>
  <si>
    <t>F/3        Halasztott ráfordítások</t>
  </si>
  <si>
    <t>90</t>
  </si>
  <si>
    <t>F)        AKTÍV IDŐBELI ELHATÁROLÁSOK (=F/1+F/2+F/3) (90=87+...+89)</t>
  </si>
  <si>
    <t>91</t>
  </si>
  <si>
    <t>ESZKÖZÖK ÖSSZESEN (=A+B+C+D+E+F) (91=22+37+43+85+86+90)</t>
  </si>
  <si>
    <t>FORRÁSOK</t>
  </si>
  <si>
    <t>92</t>
  </si>
  <si>
    <t>G/I        Nemzeti vagyon induláskori értéke</t>
  </si>
  <si>
    <t>93</t>
  </si>
  <si>
    <t>G/II        Nemzeti vagyon változásai</t>
  </si>
  <si>
    <t>94</t>
  </si>
  <si>
    <t>G/III        Egyéb eszközök induláskori értéke és változásai</t>
  </si>
  <si>
    <t>95</t>
  </si>
  <si>
    <t>G/IV        Felhalmozott eredmény</t>
  </si>
  <si>
    <t>96</t>
  </si>
  <si>
    <t>G/V        Eszközök értékhelyesbítésének forrása</t>
  </si>
  <si>
    <t>97</t>
  </si>
  <si>
    <t>G/VI        Mérleg szerinti eredmény</t>
  </si>
  <si>
    <t>98</t>
  </si>
  <si>
    <t>G)        SAJÁT TŐKE (=G/I+…+G/VI) (98=92+...+97)</t>
  </si>
  <si>
    <t>99</t>
  </si>
  <si>
    <t>H/I/1        Költségvetési évben esedékes kötelezettségek személyi juttatásokra</t>
  </si>
  <si>
    <t>100</t>
  </si>
  <si>
    <t>H/I/2        Költségvetési évben esedékes kötelezettségek munkaadókat terhelő járulékokra és szociális hozzájárulási adóra</t>
  </si>
  <si>
    <t>101</t>
  </si>
  <si>
    <t>H/I/3        Költségvetési évben esedékes kötelezettségek dologi kiadásokra</t>
  </si>
  <si>
    <t>102</t>
  </si>
  <si>
    <t>H/I/4        Költségvetési évben esedékes kötelezettségek ellátottak pénzbeli juttatásaira</t>
  </si>
  <si>
    <t>103</t>
  </si>
  <si>
    <t>H/I/5        Költségvetési évben esedékes kötelezettségek egyéb működési célú kiadásokra (103&gt;=104)</t>
  </si>
  <si>
    <t>104</t>
  </si>
  <si>
    <t>H/I/5a        - ebből: költségvetési évben esedékes kötelezettségek működési célú visszatérítendő támogatások, kölcsönök törlesztésére államháztartáson belülre</t>
  </si>
  <si>
    <t>105</t>
  </si>
  <si>
    <t>H/I/6        Költségvetési évben esedékes kötelezettségek beruházásokra</t>
  </si>
  <si>
    <t>106</t>
  </si>
  <si>
    <t>H/I/7        Költségvetési évben esedékes kötelezettségek felújításokra</t>
  </si>
  <si>
    <t>107</t>
  </si>
  <si>
    <t>H/I/8        Költségvetési évben esedékes kötelezettségek egyéb felhalmozási célú kiadásokra (107&gt;=108)</t>
  </si>
  <si>
    <t>108</t>
  </si>
  <si>
    <t>H/I/8a        - ebből: költségvetési évben esedékes kötelezettségek felhalmozási célú visszatérítendő támogatások, kölcsönök törlesztésére államháztartáson belülre</t>
  </si>
  <si>
    <t>109</t>
  </si>
  <si>
    <t>H/I/9        Költségvetési évben esedékes kötelezettségek finanszírozási kiadásokra (109&gt;=110+...+117)</t>
  </si>
  <si>
    <t>110</t>
  </si>
  <si>
    <t>H/I/9a        - ebből: költségvetési évben esedékes kötelezettségek államháztartáson belüli megelőlegezések visszafizetésére</t>
  </si>
  <si>
    <t>111</t>
  </si>
  <si>
    <t>H/I/9b        - ebből: költségvetési évben esedékes kötelezettségek hosszú lejáratú hitelek, kölcsönök törlesztésére</t>
  </si>
  <si>
    <t>112</t>
  </si>
  <si>
    <t>H/I/9c        - ebből: költségvetési évben esedékes kötelezettségek likviditási célú hitelek, kölcsönök törlesztésére pénzügyi vállalkozásoknak</t>
  </si>
  <si>
    <t>113</t>
  </si>
  <si>
    <t>H/I/9d        - ebből: költségvetési évben esedékes kötelezettségek rövid lejáratú hitelek, kölcsönök törlesztésére</t>
  </si>
  <si>
    <t>114</t>
  </si>
  <si>
    <t>H/I/9e        - ebből: költségvetési évben esedékes kötelezettségek külföldi hitelek, kölcsönök törlesztésére</t>
  </si>
  <si>
    <t>115</t>
  </si>
  <si>
    <t>H/I/9f        - ebből: költségvetési évben esedékes kötelezettségek forgatási célú belföldi értékpapírok beváltására</t>
  </si>
  <si>
    <t>116</t>
  </si>
  <si>
    <t>H/I/9g        - ebből: költségvetési évben esedékes kötelezettségek befektetési célú belföldi értékpapírok beváltására</t>
  </si>
  <si>
    <t>117</t>
  </si>
  <si>
    <t>H/I/9h        - ebből: költségvetési évben esedékes kötelezettségek külföldi értékpapírok beváltására</t>
  </si>
  <si>
    <t>118</t>
  </si>
  <si>
    <t>H/I        Költségvetési évben esedékes kötelezettségek (=H/I/1+…H/I/9) (118=99+...+103+105+...+107+109)</t>
  </si>
  <si>
    <t>119</t>
  </si>
  <si>
    <t>H/II/1        Költségvetési évet követően esedékes kötelezettségek személyi juttatásokra</t>
  </si>
  <si>
    <t>120</t>
  </si>
  <si>
    <t>H/II/2        Költségvetési évet követően esedékes kötelezettségek munkaadókat terhelő járulékokra és szociális hozzájárulási adóra</t>
  </si>
  <si>
    <t>121</t>
  </si>
  <si>
    <t>H/II/3        Költségvetési évet követően esedékes kötelezettségek dologi kiadásokra</t>
  </si>
  <si>
    <t>122</t>
  </si>
  <si>
    <t>H/II/4        Költségvetési évet követően esedékes kötelezettségek ellátottak pénzbeli juttatásaira</t>
  </si>
  <si>
    <t>123</t>
  </si>
  <si>
    <t>H/II/5        Költségvetési évet követően esedékes kötelezettségek egyéb működési célú kiadásokra (123&gt;=124)</t>
  </si>
  <si>
    <t>124</t>
  </si>
  <si>
    <t>H/II/5a        - ebből: költségvetési évet követően esedékes kötelezettségek működési célú visszatérítendő támogatások, kölcsönök törlesztésére államháztartáson belülre</t>
  </si>
  <si>
    <t>125</t>
  </si>
  <si>
    <t>H/II/6        Költségvetési évet követően esedékes kötelezettségek beruházásokra</t>
  </si>
  <si>
    <t>126</t>
  </si>
  <si>
    <t>H/II/7        Költségvetési évet követően esedékes kötelezettségek felújításokra</t>
  </si>
  <si>
    <t>127</t>
  </si>
  <si>
    <t>H/II/8        Költségvetési évet követően esedékes kötelezettségek egyéb felhalmozási célú kiadásokra (127&gt;=128)</t>
  </si>
  <si>
    <t>128</t>
  </si>
  <si>
    <t>H/II/8a        - ebből: költségvetési évet követően esedékes kötelezettségek felhalmozási célú visszatérítendő támogatások, kölcsönök törlesztésére államháztartáson belülre</t>
  </si>
  <si>
    <t>129</t>
  </si>
  <si>
    <t>H/II/9        Költségvetési évet követően esedékes kötelezettségek finanszírozási kiadásokra (129&gt;=130+...+137)</t>
  </si>
  <si>
    <t>130</t>
  </si>
  <si>
    <t>H/II/9a        - ebből: költségvetési évet követően esedékes kötelezettségek államháztartáson belüli megelőlegezések visszafizetésére</t>
  </si>
  <si>
    <t>131</t>
  </si>
  <si>
    <t>H/II/9b        - ebből: költségvetési évet követően esedékes kötelezettségek hosszú lejáratú hitelek, kölcsönök törlesztésére</t>
  </si>
  <si>
    <t>132</t>
  </si>
  <si>
    <t>H/II/9c        - ebből: költségvetési évet követően esedékes kötelezettségek likviditási célú hitelek, kölcsönök törlesztésére pénzügyi vállalkozásoknak</t>
  </si>
  <si>
    <t>133</t>
  </si>
  <si>
    <t>H/II/9d        - ebből: költségvetési évet követően esedékes kötelezettségek rövid lejáratú hitelek, kölcsönök törlesztésére</t>
  </si>
  <si>
    <t>134</t>
  </si>
  <si>
    <t>H/II/9e        - ebből: költségvetési évet követően esedékes kötelezettségek külföldi hitelek, kölcsönök törlesztésére</t>
  </si>
  <si>
    <t>135</t>
  </si>
  <si>
    <t>H/II/9f        - ebből: költségvetési évet követően esedékes kötelezettségek forgatási célú belföldi értékpapírok beváltására</t>
  </si>
  <si>
    <t>136</t>
  </si>
  <si>
    <t>H/II/9g        - ebből: költségvetési évet követően esedékes kötelezettségek befektetési célú belföldi értékpapírok beváltására</t>
  </si>
  <si>
    <t>137</t>
  </si>
  <si>
    <t>H/II/9h        - ebből: költségvetési évévet követően esedékes kötelezettségek külföldi értékpapírok beváltására</t>
  </si>
  <si>
    <t>138</t>
  </si>
  <si>
    <t>H/II        Költségvetési évet követően esedékes kötelezettségek (=H/II/1+…H/II/9) (138=119+...+123+125+...+127+129)</t>
  </si>
  <si>
    <t>139</t>
  </si>
  <si>
    <t>H/III/1        Kapott előlegek</t>
  </si>
  <si>
    <t>140</t>
  </si>
  <si>
    <t>H/III/2        Továbbadási célból folyósított támogatások, ellátások elszámolása</t>
  </si>
  <si>
    <t>141</t>
  </si>
  <si>
    <t>H/III/3        Más szervezetet megillető bevételek elszámolása</t>
  </si>
  <si>
    <t>142</t>
  </si>
  <si>
    <t>H/III/4        Forgótőke elszámolása (Kincstár)</t>
  </si>
  <si>
    <t>143</t>
  </si>
  <si>
    <t>H/III/5        Vagyonkezelésbe vett eszközökkel kapcsolatos visszapótlási kötelezettség elszámolása</t>
  </si>
  <si>
    <t>144</t>
  </si>
  <si>
    <t>H/III/6        Nem társadalombiztosítás pénzügyi alapjait terhelő kifizetett ellátások megtérítésének elszámolása</t>
  </si>
  <si>
    <t>145</t>
  </si>
  <si>
    <t>H/III/7        Munkáltató által korengedményes nyugdíjhoz megfizetett hozzájárulás elszámolása</t>
  </si>
  <si>
    <t>146</t>
  </si>
  <si>
    <t>H/III        Kötelezettség jellegű sajátos elszámolások (=H)/III/1+…+H)/III/7) (146=139+...+145)</t>
  </si>
  <si>
    <t>147</t>
  </si>
  <si>
    <t>H)        KÖTELEZETTSÉGEK (=H/I+H/II+H/III) (=118+138+146)</t>
  </si>
  <si>
    <t>148</t>
  </si>
  <si>
    <t>I)        EGYÉB SAJÁTOS FORRÁSOLDALI ELSZÁMOLÁSOK</t>
  </si>
  <si>
    <t>149</t>
  </si>
  <si>
    <t>J)        KINCSTÁRI SZÁMLAVEZETÉSSEL KAPCSOLATOS ELSZÁMOLÁSOK</t>
  </si>
  <si>
    <t>150</t>
  </si>
  <si>
    <t>K/1        Eredményszemléletű bevételek passzív időbeli elhatárolása</t>
  </si>
  <si>
    <t>151</t>
  </si>
  <si>
    <t>K/2        Költségek, ráfordítások passzív időbeli elhatárolása</t>
  </si>
  <si>
    <t>152</t>
  </si>
  <si>
    <t>K/3        Halasztott eredményszemléletű bevételek</t>
  </si>
  <si>
    <t>153</t>
  </si>
  <si>
    <t>K)        PASSZÍV IDŐBELI ELHATÁROLÁSOK (=K/1+K/2+K/3) (153=150+...+152)</t>
  </si>
  <si>
    <t>154</t>
  </si>
  <si>
    <t>FORRÁSOK ÖSSZESEN (=G+H+I+J+K) (=154=98+147+...+149+153)</t>
  </si>
  <si>
    <t>S.szám</t>
  </si>
  <si>
    <t>Létszám adatok: 7 fő + 49 fő közcélú</t>
  </si>
  <si>
    <t xml:space="preserve">MARADVÁNYKIMUTATÁS 
                                                                                                                                    </t>
  </si>
  <si>
    <t>Mérleg tábla</t>
  </si>
  <si>
    <t>e Ft-ban</t>
  </si>
  <si>
    <t>Bevételek</t>
  </si>
  <si>
    <t>Kiadások</t>
  </si>
  <si>
    <t>eredeti ei.</t>
  </si>
  <si>
    <t>mód. ei.</t>
  </si>
  <si>
    <t>Működési kiadások</t>
  </si>
  <si>
    <t>Intézményi működési bevételek</t>
  </si>
  <si>
    <t>Személyi juttatások</t>
  </si>
  <si>
    <t>Központi költségvetéstől kapott támogatások</t>
  </si>
  <si>
    <t>Munkaadókat terhelő járulékok és adók</t>
  </si>
  <si>
    <t>Működési célú támogatás államháztartáson belülről</t>
  </si>
  <si>
    <t>Egyéb működési célú kiadások</t>
  </si>
  <si>
    <t xml:space="preserve">Felhalmozási bevételek </t>
  </si>
  <si>
    <t>Működési célú támogatásértékű kiadások</t>
  </si>
  <si>
    <t>Felhalmozási célú támogatás államháztartáson belülről</t>
  </si>
  <si>
    <t>Működési célú pénzeszközátadások</t>
  </si>
  <si>
    <t>Felhalmozási kiadások</t>
  </si>
  <si>
    <t>Költségvetési bevételek</t>
  </si>
  <si>
    <t>Áht-on belüli megelőlegezések</t>
  </si>
  <si>
    <t>Felhalmozási célú hitel</t>
  </si>
  <si>
    <t>Költségvetési kiadások</t>
  </si>
  <si>
    <t>Előző évi előir., pm. igénybev. - Műk. célra</t>
  </si>
  <si>
    <t>Finanszírozási kiadások</t>
  </si>
  <si>
    <t>Előző évi pénzmaradvány igénybev. Felhalm. Célra</t>
  </si>
  <si>
    <t>Intézmény finanszírozás</t>
  </si>
  <si>
    <t>Likvidhitel törlesztés</t>
  </si>
  <si>
    <t>Működési célú bevételek összesen</t>
  </si>
  <si>
    <t>Működési célú kiadások összesen</t>
  </si>
  <si>
    <t>Felhalmozási  bevételek összesen</t>
  </si>
  <si>
    <t>Felhalmozási  kiadások összesen</t>
  </si>
  <si>
    <t>Bevételek mindösszesen</t>
  </si>
  <si>
    <t>Működési költségvetés egyenlege</t>
  </si>
  <si>
    <t>Felhalmozási költségvetés egyenlege</t>
  </si>
  <si>
    <t>Tárgyévi bevételek és kiadások egyenlege (hiány, többlet)</t>
  </si>
  <si>
    <t>Felgyő Községi Önkormányzat Intézményeinek 2014. évi összes működési és felhalmozási célú bevételei és kiadásai</t>
  </si>
  <si>
    <t>Bevételek összesen (=8+9+10+17+26+27+30+32+37)</t>
  </si>
  <si>
    <t>Bevételek összesen (=6+14+23+26+28+30+32)</t>
  </si>
  <si>
    <t>Bevételi főösszeg</t>
  </si>
  <si>
    <t xml:space="preserve"> BEVÉTELEK ÖSSZESEN</t>
  </si>
  <si>
    <t>Kiadások összesen (=10+11+32+33+38+43+46+47+48+49)</t>
  </si>
  <si>
    <t>Kiadások összesen (=10+11+32+33+38+43+46+47+48)</t>
  </si>
  <si>
    <t>Kiadási Főösszeg</t>
  </si>
  <si>
    <t>KIADÁSOK ÖSSZESEN</t>
  </si>
  <si>
    <r>
      <rPr>
        <b/>
        <sz val="12"/>
        <rFont val="Times New Roman"/>
        <family val="1"/>
      </rPr>
      <t>Pénzkészlet 2014. január 1-jén</t>
    </r>
    <r>
      <rPr>
        <sz val="12"/>
        <rFont val="Times New Roman"/>
        <family val="1"/>
      </rPr>
      <t xml:space="preserve">
ebből:</t>
    </r>
  </si>
  <si>
    <t>Bankszámlák egyenlege</t>
  </si>
  <si>
    <t>Pénztárak és betétkönyvek egyenlege</t>
  </si>
  <si>
    <r>
      <rPr>
        <b/>
        <sz val="12"/>
        <rFont val="Times New Roman"/>
        <family val="1"/>
      </rPr>
      <t>Záró pénzkészlet 2014. december 31-én</t>
    </r>
    <r>
      <rPr>
        <sz val="12"/>
        <rFont val="Times New Roman"/>
        <family val="1"/>
      </rPr>
      <t xml:space="preserve">
ebből:</t>
    </r>
  </si>
  <si>
    <t>KUMUTATÁS az Önkormányzat pénzeszköz változásáról</t>
  </si>
  <si>
    <t>Konszolidálás előtti összeg</t>
  </si>
  <si>
    <t>Konszolidálás</t>
  </si>
  <si>
    <t>Konszolidált összeg</t>
  </si>
  <si>
    <t>Törvény szerinti illetmények, munkabérek        (K1101)</t>
  </si>
  <si>
    <t>Normatív jutalmak        (K1102)</t>
  </si>
  <si>
    <t>Céljuttatás, projektprémium        (K1103)</t>
  </si>
  <si>
    <t>Készenléti, ügyeleti, helyettesítési díj, túlóra, túlszolgálat        (K1104)</t>
  </si>
  <si>
    <t>Végkielégítés        (K1105)</t>
  </si>
  <si>
    <t>Jubileumi jutalom        (K1106)</t>
  </si>
  <si>
    <t>Béren kívüli juttatások        (K1107)</t>
  </si>
  <si>
    <t>Ruházati költségtérítés        (K1108)</t>
  </si>
  <si>
    <t>Közlekedési költségtérítés        (K1109)</t>
  </si>
  <si>
    <t>Egyéb költségtérítések        (K1110)</t>
  </si>
  <si>
    <t>Lakhatási támogatások        (K1111)</t>
  </si>
  <si>
    <t>Szociális támogatások        (K1112)</t>
  </si>
  <si>
    <t>Foglalkoztatottak egyéb személyi juttatásai(&gt;=14)        (K1113)</t>
  </si>
  <si>
    <t>ebből:biztosítási díjak        (K1113)</t>
  </si>
  <si>
    <t>Foglalkoztatottak személyi juttatásai (=01+…+13)        (K11)</t>
  </si>
  <si>
    <t>Választott tisztségviselők juttatásai        (K121)</t>
  </si>
  <si>
    <t>Munkavégzésre irányuló egyéb jogviszonyban nem saját foglalkoztatottnak fizetett juttatások        (K122)</t>
  </si>
  <si>
    <t>Egyéb külső személyi juttatások        (K123)</t>
  </si>
  <si>
    <t>Külső személyi juttatások (=16+17+18)        (K12)</t>
  </si>
  <si>
    <t>Személyi juttatások összesen (=15+19)        (K1)</t>
  </si>
  <si>
    <t>Munkaadókat terhelő járulékok és szociális hozzájárulási adó (=22+…+28)                                                                                  (K2)</t>
  </si>
  <si>
    <t>ebből: szociális hozzájárulási adó        (K2)</t>
  </si>
  <si>
    <t>ebből: rehabilitációs hozzájárulás        (K2)</t>
  </si>
  <si>
    <t>ebből: korkedvezmény-biztosítási járulék        (K2)</t>
  </si>
  <si>
    <t>ebből: egészségügyi hozzájárulás        (K2)</t>
  </si>
  <si>
    <t>ebből: táppénz hozzájárulás        (K2)</t>
  </si>
  <si>
    <t>ebből: munkaadót a foglalkoztatottak részére történő kifizetésekkel kapcsolatban terhelő más járulék jellegű kötelezettségek        (K2)</t>
  </si>
  <si>
    <t>ebből: munkáltatót terhelő személyi jövedelemadó        (K2)</t>
  </si>
  <si>
    <t>Szakmai anyagok beszerzése        (K311)</t>
  </si>
  <si>
    <t>Üzemeltetési anyagok beszerzése        (K312)</t>
  </si>
  <si>
    <t>Árubeszerzés        (K313)</t>
  </si>
  <si>
    <t>Készletbeszerzés (=29+30+31)        (K31)</t>
  </si>
  <si>
    <t>Informatikai szolgáltatások igénybevétele        (K321)</t>
  </si>
  <si>
    <t>Egyéb kommunikációs szolgáltatások        (K322)</t>
  </si>
  <si>
    <t>Kommunikációs szolgáltatások (=33+34)        (K32)</t>
  </si>
  <si>
    <t>Közüzemi díjak        (K331)</t>
  </si>
  <si>
    <t>Vásárolt élelmezés        (K332)</t>
  </si>
  <si>
    <t>Bérleti és lízing díjak (&gt;=39)        (K333)</t>
  </si>
  <si>
    <t>ebből: a közszféra és a magánszféra együttműködésén (PPP) alapuló szerződéses konstrukció        (K333)</t>
  </si>
  <si>
    <t>Karbantartási, kisjavítási szolgáltatások        (K334)</t>
  </si>
  <si>
    <t>Közvetített szolgáltatások  (&gt;=42)        (K335)</t>
  </si>
  <si>
    <t>ebből: államháztartáson belül        (K335)</t>
  </si>
  <si>
    <t>Szakmai tevékenységet segítő szolgáltatások         (K336)</t>
  </si>
  <si>
    <t>Egyéb szolgáltatások         (K337)</t>
  </si>
  <si>
    <t>Szolgáltatási kiadások (=36+37+38+40+41+43+44)        (K33)</t>
  </si>
  <si>
    <t>Kiküldetések kiadásai        (K341)</t>
  </si>
  <si>
    <t>Reklám- és propagandakiadások        (K342)</t>
  </si>
  <si>
    <t>Kiküldetések, reklám- és propagandakiadások (=46+47)        (K34)</t>
  </si>
  <si>
    <t>Működési célú előzetesen felszámított általános forgalmi adó        (K351)</t>
  </si>
  <si>
    <t>Fizetendő általános forgalmi adó         (K352)</t>
  </si>
  <si>
    <t>Kamatkiadások   (&gt;=52+53)        (K353)</t>
  </si>
  <si>
    <t>ebből: államháztartáson belül        (K353)</t>
  </si>
  <si>
    <t>ebből: fedezeti ügyletek kamatkiadásai        (K353)</t>
  </si>
  <si>
    <t>Egyéb pénzügyi műveletek kiadásai  (&gt;=55+…+57)        (K354)</t>
  </si>
  <si>
    <t>ebből: valuta, deviza eszközök realizált árfolyamvesztesége        (K354)</t>
  </si>
  <si>
    <t>ebből: hitelviszonyt megtestesítő értékpapírok árfolyamkülönbözete        (K354)</t>
  </si>
  <si>
    <t>ebből: deviza kötelezettségek realizált árfolyamvesztesége        (K354)</t>
  </si>
  <si>
    <t>Egyéb dologi kiadások        (K355)</t>
  </si>
  <si>
    <t>Különféle befizetések és egyéb dologi kiadások (=49+50+51+54+58)        (K35)</t>
  </si>
  <si>
    <t>Dologi kiadások (=32+35+45+48+59)        (K3)</t>
  </si>
  <si>
    <t>Társadalombiztosítási ellátások        (K41)</t>
  </si>
  <si>
    <t>Családi támogatások (=63+…+73)        (K42)</t>
  </si>
  <si>
    <t>ebből: családi pótlék        (K42)</t>
  </si>
  <si>
    <t>ebből: anyasági támogatás        (K42)</t>
  </si>
  <si>
    <t>ebből: gyermekgondozási segély        (K42)</t>
  </si>
  <si>
    <t>ebből: gyermeknevelési támogatás        (K42)</t>
  </si>
  <si>
    <t>ebből: gyermekek születésével kapcsolatos szabadság megtérítése        (K42)</t>
  </si>
  <si>
    <t>ebből: életkezdési támogatás        (K42)</t>
  </si>
  <si>
    <t>ebből: otthonteremtési támogatás        (K42)</t>
  </si>
  <si>
    <t>ebből: gyermektartásdíj megelőlegezése        (K42)</t>
  </si>
  <si>
    <t>ebből: GYES-en és GYED-en lévők hallgatói hitelének célzott támogatása        (K42)</t>
  </si>
  <si>
    <t>ebből: óvodáztatási támogatás [Gyvt. 20/C. §]        (K42)</t>
  </si>
  <si>
    <t>ebből:  az egyéb pénzbeli és természetbeni gyermekvédelmi támogatások         (K42)</t>
  </si>
  <si>
    <t>Pénzbeli kárpótlások, kártérítések        (K43)</t>
  </si>
  <si>
    <t>Betegséggel kapcsolatos (nem társadalombiztosítási) ellátások (=76+…+82)        (K44)</t>
  </si>
  <si>
    <t>ebből: ápolási díj        (K44)</t>
  </si>
  <si>
    <t>ebből: fogyatékossági támogatás és vakok személyi járadéka        (K44)</t>
  </si>
  <si>
    <t>ebből: mozgáskorlátozottak szerzési és átalakítási támogatása        (K44)</t>
  </si>
  <si>
    <t>ebből: megváltozott munkaképességűek illetve egészségkárosodottak kereset-kiegészítése        (K44)</t>
  </si>
  <si>
    <t>ebből: kormányhivatalok által folyósított közgyógyellátás [Szoctv.50.§ (1)-(2) bek.]        (K44)</t>
  </si>
  <si>
    <t>ebből: cukorbetegek támogatása        (K44)</t>
  </si>
  <si>
    <t>ebből: helyi megállapítású közgyógyellátás [Szoctv.50.§ (3) bek.]         (K44)</t>
  </si>
  <si>
    <t>Foglalkoztatással, munkanélküliséggel kapcsolatos ellátások (=84+…+92)       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</si>
  <si>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</si>
  <si>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ebből: korhatár előtti ellátás és a fegyveres testületek volt tagjai szolgálati járandósága        (K45)</t>
  </si>
  <si>
    <t>ebből: munkáltatói befizetésből finanszírozott korengedményes nyugdíj        (K45)</t>
  </si>
  <si>
    <t>ebből: átmeneti bányászjáradék        (K45)</t>
  </si>
  <si>
    <t>ebből: szénjárandóság pénzbeli megváltása        (K45)</t>
  </si>
  <si>
    <t>ebből: mecseki bányászatban munkát végzők bányászati kereset-kiegészítése        (K45)</t>
  </si>
  <si>
    <t>ebből: mezőgazdasági járadék        (K45)</t>
  </si>
  <si>
    <t>ebből: foglalkoztatást helyettesítő támogatás [Szoctv. 35. § (1) bek.]        (K45)</t>
  </si>
  <si>
    <t>ebből: polgármesterek korhatár előtti ellátása         (K45)</t>
  </si>
  <si>
    <t>Lakhatással kapcsolatos ellátások (=94+…+99)        (K46)</t>
  </si>
  <si>
    <t>ebből: hozzájárulás a lakossági energiaköltségekhez        (K46)</t>
  </si>
  <si>
    <t>ebből: lakbértámogatás        (K46)</t>
  </si>
  <si>
    <t>ebből: lakásfenntartási támogatás [Szoctv. 38. § (1) bek. a) és b) pontok]         (K46)</t>
  </si>
  <si>
    <t>ebből: adósságcsökkentési támogatás [Szoctv. 55/A. § 1. bek. b) pont]        (K46)</t>
  </si>
  <si>
    <t>ebből: természetben nyújtott lakásfenntartási támogatás [Szoctv. 47.§ (1) bek. b) pont]        (K46)</t>
  </si>
  <si>
    <t>ebből: adósságkezelési szolgáltatás keretében gáz-vagy áram fogyasztást mérő készülék biztosítása [Szoctv. 55/A. § (3) bek.]        (K46)</t>
  </si>
  <si>
    <t>Intézményi ellátottak pénzbeli juttatásai (&gt;=101+102)        (K47)</t>
  </si>
  <si>
    <t>ebből: állami gondozottak pénzbeli juttatásai        (K47)</t>
  </si>
  <si>
    <t>ebből: oktatásban résztvevők pénzbeli juttatásai        (K47)</t>
  </si>
  <si>
    <t>Egyéb nem intézményi ellátások (&gt;=104+…+126)        (K48)</t>
  </si>
  <si>
    <t>ebből: házastársi pótlék        (K48)</t>
  </si>
  <si>
    <t>ebből: Hadigondozottak Közalapítványát terhelő hadigondozotti ellátások        (K48)</t>
  </si>
  <si>
    <t>ebből: tudományos fokozattal rendelkezők nyugdíjkiegészítése        (K48)</t>
  </si>
  <si>
    <t>ebből:nemzeti gondozotti ellátások        (K48)</t>
  </si>
  <si>
    <t>ebből: nemzeti helytállásért pótlék        (K48)</t>
  </si>
  <si>
    <t>ebből: egyes nyugdíjjogi hátrányok enyhítése miatti (közszolgálati idő után járó) nyugdíj-kiegészítés        (K48)</t>
  </si>
  <si>
    <t>ebből: egyes, tartós időtartamú szabadságelvonást elszenvedettek részére járó juttatás        (K48)</t>
  </si>
  <si>
    <t>ebből: a Nemzet Színésze címet viselő színészek havi életjáradéka, művészeti nyugdíjsegélyek, balettművészeti életjáradék        (K48)</t>
  </si>
  <si>
    <t>ebből: az elhunyt akadémikusok hozzátartozóinak folyósított özvegyi- és árvaellátás        (K48)</t>
  </si>
  <si>
    <t>ebből: a Nemzet Sportolója címmel járó járadék, olimpiai járadék, idős sportolók szociális támogatása        (K48)</t>
  </si>
  <si>
    <t>ebből: életjáradék termőföldért        (K48)</t>
  </si>
  <si>
    <t>ebből: Bevándorlási és Állampolgársági Hivatal által folyósított ellátások        (K48)</t>
  </si>
  <si>
    <t>ebből: szépkorúak jubileumi juttatása        (K48)</t>
  </si>
  <si>
    <t>ebből: időskorúak járadéka [Szoctv. 32/B. § (1) bek.]        (K48)</t>
  </si>
  <si>
    <t>ebből: rendszeres szociális segély [Szoctv. 37. § (1) bek. a) - d) pontok]        (K48)</t>
  </si>
  <si>
    <t>ebből: átmeneti segély [Szoctv. 45.§]        (K48)</t>
  </si>
  <si>
    <t>ebből: egyéb, az önkormányzat rendeletében megállapított juttatás        (K48)</t>
  </si>
  <si>
    <t>ebből: természetben nyújtott rendszeres szociális segély [Szoctv. 47.§ (1) bek. a) pont]        (K48)</t>
  </si>
  <si>
    <t>ebből: átmeneti segély [Szoctv. 47.§ (1) bek. c) pont]        (K48)</t>
  </si>
  <si>
    <t>ebből: köztemetés [Szoctv. 48.§]        (K48)</t>
  </si>
  <si>
    <t>ebből: rászorultságtól függõ normatív kedvezmények [Gyvt. 151. § (5) bek.]        (K48)</t>
  </si>
  <si>
    <t>ebből: önkormányzat által saját hatáskörben (nem szociális és gyermekvédelmi előírások alapján) adott pénzügyi ellátás        (K48)</t>
  </si>
  <si>
    <t>ebből: önkormányzat által saját hatáskörben (nem szociális és gyermekvédelmi előírások alapján) adott természetbeni ellátás        (K48)</t>
  </si>
  <si>
    <t>Ellátottak pénzbeli juttatásai (=61+62+74+75+83+93+100+103)        (K4)</t>
  </si>
  <si>
    <t>Nemzetközi kötelezettségek (&gt;=129)        (K501)</t>
  </si>
  <si>
    <t>ebből: Európai Unió        (K501)</t>
  </si>
  <si>
    <t>Elvonások és befizetések        (K502)</t>
  </si>
  <si>
    <t>Működési célú garancia- és kezességvállalásból származó kifizetés államháztartáson belülre        (K503)</t>
  </si>
  <si>
    <t>Működési célú visszatérítendő támogatások, kölcsönök nyújtása államháztartáson belülre (=133+…+142)        (K504)</t>
  </si>
  <si>
    <t>ebből: központi költségvetési szervek        (K504)</t>
  </si>
  <si>
    <t>ebből: központi kezelésű előirányzatok        (K504)</t>
  </si>
  <si>
    <t>ebből: fejezeti kezelésű előirányzatok EU-s programokra és azok hazai társfinanszírozása        (K504)</t>
  </si>
  <si>
    <t>ebből: egyéb fejezeti kezelésű előirányzatok        (K504)</t>
  </si>
  <si>
    <t>ebből: társadalombiztosítás pénzügyi alapjai        (K504)</t>
  </si>
  <si>
    <t>ebből: elkülönített állami pénzalapok        (K504)</t>
  </si>
  <si>
    <t>ebből: helyi önkormányzatok és költségvetési szerveik        (K504)</t>
  </si>
  <si>
    <t>ebből: társulások és költségvetési szerveik        (K504)</t>
  </si>
  <si>
    <t>ebből: nemzetiségi önkormányzatok és költségvetési szerveik        (K504)</t>
  </si>
  <si>
    <t>ebből: térségi fejlesztési tanácsok és költségvetési szerveik        (K504)</t>
  </si>
  <si>
    <t>Működési célú visszatérítendő támogatások, kölcsönök törlesztése államháztartáson belülre (=144+…+153)        (K505)</t>
  </si>
  <si>
    <t>ebből: központi költségvetési szervek        (K505)</t>
  </si>
  <si>
    <t>ebből: központi kezelésű előirányzatok        (K505)</t>
  </si>
  <si>
    <t>ebből: fejezeti kezelésű előirányzatok EU-s programokra és azok hazai társfinanszírozása        (K505)</t>
  </si>
  <si>
    <t>ebből: egyéb fejezeti kezelésű előirányzatok        (K505)</t>
  </si>
  <si>
    <t>ebből: társadalombiztosítás pénzügyi alapjai        (K505)</t>
  </si>
  <si>
    <t>ebből: elkülönített állami pénzalapok        (K505)</t>
  </si>
  <si>
    <t>ebből: helyi önkormányzatok és költségvetési szerveik        (K505)</t>
  </si>
  <si>
    <t>ebből: társulások és költségvetési szerveik        (K505)</t>
  </si>
  <si>
    <t>ebből: nemzetiségi önkormányzatok és költségvetési szerveik        (K505)</t>
  </si>
  <si>
    <t>ebből: térségi fejlesztési tanácsok és költségvetési szerveik        (K505)</t>
  </si>
  <si>
    <t>Egyéb működési célú támogatások államháztartáson belülre (=155+…+164)        (K506)</t>
  </si>
  <si>
    <t>155</t>
  </si>
  <si>
    <t>ebből: központi költségvetési szervek        (K506)</t>
  </si>
  <si>
    <t>156</t>
  </si>
  <si>
    <t>ebből: központi kezelésű előirányzatok        (K506)</t>
  </si>
  <si>
    <t>157</t>
  </si>
  <si>
    <t>ebből: fejezeti kezelésű előirányzatok EU-s programokra és azok hazai társfinanszírozása        (K506)</t>
  </si>
  <si>
    <t>158</t>
  </si>
  <si>
    <t>ebből: egyéb fejezeti kezelésű előirányzatok        (K506)</t>
  </si>
  <si>
    <t>159</t>
  </si>
  <si>
    <t>ebből: társadalombiztosítás pénzügyi alapjai        (K506)</t>
  </si>
  <si>
    <t>160</t>
  </si>
  <si>
    <t>ebből: elkülönített állami pénzalapok        (K506)</t>
  </si>
  <si>
    <t>161</t>
  </si>
  <si>
    <t>ebből: helyi önkormányzatok és költségvetési szerveik        (K506)</t>
  </si>
  <si>
    <t>162</t>
  </si>
  <si>
    <t>ebből: társulások és költségvetési szerveik        (K506)</t>
  </si>
  <si>
    <t>163</t>
  </si>
  <si>
    <t>ebből: nemzetiségi önkormányzatok és költségvetési szerveik        (K506)</t>
  </si>
  <si>
    <t>164</t>
  </si>
  <si>
    <t>ebből: térségi fejlesztési tanácsok és költségvetési szerveik        (K506)</t>
  </si>
  <si>
    <t>165</t>
  </si>
  <si>
    <t>Működési célú garancia- és kezességvállalásból származó kifizetés államháztartáson kívülre (&gt;=166)        (K507)</t>
  </si>
  <si>
    <t>166</t>
  </si>
  <si>
    <t>ebből: állami vagy önkormányzati tulajdonban lévő gazdasági társaságok tartozásai miatti kifizetések        (K507)</t>
  </si>
  <si>
    <t>167</t>
  </si>
  <si>
    <t>Működési célú visszatérítendő támogatások, kölcsönök nyújtása államháztartáson kívülre (=168+…+178)        (K508)</t>
  </si>
  <si>
    <t>168</t>
  </si>
  <si>
    <t>ebből: egyházi jogi személyek        (K508)</t>
  </si>
  <si>
    <t>169</t>
  </si>
  <si>
    <t>ebből: nonprofit gazdasági társaságok        (K508)</t>
  </si>
  <si>
    <t>170</t>
  </si>
  <si>
    <t>ebből: egyéb civil szervezetek        (K508)</t>
  </si>
  <si>
    <t>171</t>
  </si>
  <si>
    <t>ebből: háztartások        (K508)</t>
  </si>
  <si>
    <t>172</t>
  </si>
  <si>
    <t>ebből: pénzügyi vállalkozások        (K508)</t>
  </si>
  <si>
    <t>173</t>
  </si>
  <si>
    <t>ebből: állami többségi tulajdonú nem pénzügyi vállalkozások        (K508)</t>
  </si>
  <si>
    <t>174</t>
  </si>
  <si>
    <t>ebből:önkormányzati többségi tulajdonú nem pénzügyi vállalkozások        (K508)</t>
  </si>
  <si>
    <t>175</t>
  </si>
  <si>
    <t>ebből: egyéb vállalkozások        (K508)</t>
  </si>
  <si>
    <t>176</t>
  </si>
  <si>
    <t>ebből: Európai Unió         (K508)</t>
  </si>
  <si>
    <t>177</t>
  </si>
  <si>
    <t>ebből: kormányok és nemzetközi szervezetek        (K508)</t>
  </si>
  <si>
    <t>178</t>
  </si>
  <si>
    <t>ebből: egyéb külföldiek        (K508)</t>
  </si>
  <si>
    <t>179</t>
  </si>
  <si>
    <t>Árkiegészítések, ártámogatások        (K509)</t>
  </si>
  <si>
    <t>180</t>
  </si>
  <si>
    <t>Kamattámogatások        (K510)</t>
  </si>
  <si>
    <t>181</t>
  </si>
  <si>
    <t>Egyéb működési célú támogatások államháztartáson kívülre (=182+…+192)        (K511)</t>
  </si>
  <si>
    <t>182</t>
  </si>
  <si>
    <t>ebből: egyházi jogi személyek        (K511)</t>
  </si>
  <si>
    <t>183</t>
  </si>
  <si>
    <t>ebből: nonprofit gazdasági társaságok        (K511)</t>
  </si>
  <si>
    <t>184</t>
  </si>
  <si>
    <t>ebből: egyéb civil szervezetek        (K511)</t>
  </si>
  <si>
    <t>185</t>
  </si>
  <si>
    <t>ebből: háztartások        (K511)</t>
  </si>
  <si>
    <t>186</t>
  </si>
  <si>
    <t>ebből: pénzügyi vállalkozások        (K511)</t>
  </si>
  <si>
    <t>187</t>
  </si>
  <si>
    <t>ebből: állami többségi tulajdonú nem pénzügyi vállalkozások        (K511)</t>
  </si>
  <si>
    <t>188</t>
  </si>
  <si>
    <t>ebből:önkormányzati többségi tulajdonú nem pénzügyi vállalkozások        (K511)</t>
  </si>
  <si>
    <t>189</t>
  </si>
  <si>
    <t>ebből: egyéb vállalkozások        (K511)</t>
  </si>
  <si>
    <t>190</t>
  </si>
  <si>
    <t>ebből: Európai Unió         (K511)</t>
  </si>
  <si>
    <t>191</t>
  </si>
  <si>
    <t>ebből: kormányok és nemzetközi szervezetek        (K511)</t>
  </si>
  <si>
    <t>192</t>
  </si>
  <si>
    <t>ebből: egyéb külföldiek        (K511)</t>
  </si>
  <si>
    <t>193</t>
  </si>
  <si>
    <t>Tartalékok        (K512)</t>
  </si>
  <si>
    <t>194</t>
  </si>
  <si>
    <t>Egyéb működési célú kiadások (=128+130+131+132+143+154+165+167+179+180+181+193)        (K5)</t>
  </si>
  <si>
    <t>195</t>
  </si>
  <si>
    <t>Immateriális javak beszerzése, létesítése        (K61)</t>
  </si>
  <si>
    <t>196</t>
  </si>
  <si>
    <t>Ingatlanok beszerzése, létesítése (&gt;=197)        (K62)</t>
  </si>
  <si>
    <t>197</t>
  </si>
  <si>
    <t>ebből: termőföld-vásárlás kiadásai        (K62)</t>
  </si>
  <si>
    <t>198</t>
  </si>
  <si>
    <t>Informatikai eszközök beszerzése, létesítése        (K63)</t>
  </si>
  <si>
    <t>199</t>
  </si>
  <si>
    <t>Egyéb tárgyi eszközök beszerzése, létesítése        (K64)</t>
  </si>
  <si>
    <t>200</t>
  </si>
  <si>
    <t>Részesedések beszerzése        (K65)</t>
  </si>
  <si>
    <t>201</t>
  </si>
  <si>
    <t>Meglévő részesedések növeléséhez kapcsolódó kiadások        (K66)</t>
  </si>
  <si>
    <t>202</t>
  </si>
  <si>
    <t>Beruházási célú előzetesen felszámított általános forgalmi adó        (K67)</t>
  </si>
  <si>
    <t>203</t>
  </si>
  <si>
    <t>Beruházások (=195+196+198+…+202)        (K6)</t>
  </si>
  <si>
    <t>204</t>
  </si>
  <si>
    <t>Ingatlanok felújítása        (K71)</t>
  </si>
  <si>
    <t>205</t>
  </si>
  <si>
    <t>Informatikai eszközök felújítása        (K72)</t>
  </si>
  <si>
    <t>206</t>
  </si>
  <si>
    <t>Egyéb tárgyi eszközök felújítása         (K73)</t>
  </si>
  <si>
    <t>207</t>
  </si>
  <si>
    <t>Felújítási célú előzetesen felszámított általános forgalmi adó        (K74)</t>
  </si>
  <si>
    <t>208</t>
  </si>
  <si>
    <t>Felújítások (=204+...+207)        (K7)</t>
  </si>
  <si>
    <t>209</t>
  </si>
  <si>
    <t>Felhalmozási célú garancia- és kezességvállalásból származó kifizetés államháztartáson belülre        (K81)</t>
  </si>
  <si>
    <t>210</t>
  </si>
  <si>
    <t>Felhalmozási célú visszatérítendő támogatások, kölcsönök nyújtása államháztartáson belülre (=211+…+220)        (K82)</t>
  </si>
  <si>
    <t>211</t>
  </si>
  <si>
    <t>ebből: központi költségvetési szervek        (K82)</t>
  </si>
  <si>
    <t>212</t>
  </si>
  <si>
    <t>ebből: központi kezelésű előirányzatok        (K82)</t>
  </si>
  <si>
    <t>213</t>
  </si>
  <si>
    <t>ebből: fejezeti kezelésű előirányzatok EU-s programokra és azok hazai társfinanszírozása        (K82)</t>
  </si>
  <si>
    <t>214</t>
  </si>
  <si>
    <t>ebből: egyéb fejezeti kezelésű előirányzatok        (K82)</t>
  </si>
  <si>
    <t>215</t>
  </si>
  <si>
    <t>ebből: társadalombiztosítás pénzügyi alapjai        (K82)</t>
  </si>
  <si>
    <t>216</t>
  </si>
  <si>
    <t>ebből: elkülönített állami pénzalapok        (K82)</t>
  </si>
  <si>
    <t>217</t>
  </si>
  <si>
    <t>ebből: helyi önkormányzatok és költségvetési szerveik        (K82)</t>
  </si>
  <si>
    <t>218</t>
  </si>
  <si>
    <t>ebből: társulások és költségvetési szerveik        (K82)</t>
  </si>
  <si>
    <t>219</t>
  </si>
  <si>
    <t>ebből: nemzetiségi önkormányzatok és költségvetési szerveik        (K82)</t>
  </si>
  <si>
    <t>220</t>
  </si>
  <si>
    <t>ebből: térségi fejlesztési tanácsok és költségvetési szerveik        (K82)</t>
  </si>
  <si>
    <t>221</t>
  </si>
  <si>
    <t>Felhalmozási célú visszatérítendő támogatások, kölcsönök törlesztése államháztartáson belülre (=222+…+231)        (K83)</t>
  </si>
  <si>
    <t>222</t>
  </si>
  <si>
    <t>ebből: központi költségvetési szervek        (K83)</t>
  </si>
  <si>
    <t>223</t>
  </si>
  <si>
    <t>ebből: központi kezelésű előirányzatok        (K83)</t>
  </si>
  <si>
    <t>224</t>
  </si>
  <si>
    <t>ebből: fejezeti kezelésű előirányzatok EU-s programokra és azok hazai társfinanszírozása        (K83)</t>
  </si>
  <si>
    <t>225</t>
  </si>
  <si>
    <t>ebből: egyéb fejezeti kezelésű előirányzatok        (K83)</t>
  </si>
  <si>
    <t>226</t>
  </si>
  <si>
    <t>ebből: társadalombiztosítás pénzügyi alapjai        (K83)</t>
  </si>
  <si>
    <t>227</t>
  </si>
  <si>
    <t>ebből: elkülönített állami pénzalapok        (K83)</t>
  </si>
  <si>
    <t>228</t>
  </si>
  <si>
    <t>ebből: helyi önkormányzatok és költségvetési szerveik        (K83)</t>
  </si>
  <si>
    <t>229</t>
  </si>
  <si>
    <t>ebből: társulások és költségvetési szerveik        (K83)</t>
  </si>
  <si>
    <t>230</t>
  </si>
  <si>
    <t>ebből: nemzetiségi önkormányzatok és költségvetési szerveik        (K83)</t>
  </si>
  <si>
    <t>231</t>
  </si>
  <si>
    <t>ebből: térségi fejlesztési tanácsok és költségvetési szerveik        (K83)</t>
  </si>
  <si>
    <t>232</t>
  </si>
  <si>
    <t>Egyéb felhalmozási célú támogatások államháztartáson belülre (=233+…+242)        (K84)</t>
  </si>
  <si>
    <t>233</t>
  </si>
  <si>
    <t>ebből: központi költségvetési szervek        (K84)</t>
  </si>
  <si>
    <t>234</t>
  </si>
  <si>
    <t>ebből: központi kezelésű előirányzatok        (K84)</t>
  </si>
  <si>
    <t>235</t>
  </si>
  <si>
    <t>ebből: fejezeti kezelésű előirányzatok EU-s programokra és azok hazai társfinanszírozása        (K84)</t>
  </si>
  <si>
    <t>236</t>
  </si>
  <si>
    <t>ebből: egyéb fejezeti kezelésű előirányzatok        (K84)</t>
  </si>
  <si>
    <t>237</t>
  </si>
  <si>
    <t>ebből: társadalombiztosítás pénzügyi alapjai        (K84)</t>
  </si>
  <si>
    <t>238</t>
  </si>
  <si>
    <t>ebből: elkülönített állami pénzalapok        (K84)</t>
  </si>
  <si>
    <t>239</t>
  </si>
  <si>
    <t>ebből: helyi önkormányzatok és költségvetési szerveik        (K84)</t>
  </si>
  <si>
    <t>240</t>
  </si>
  <si>
    <t>ebből: társulások és költségvetési szerveik        (K84)</t>
  </si>
  <si>
    <t>241</t>
  </si>
  <si>
    <t>ebből: nemzetiségi önkormányzatok és költségvetési szerveik        (K84)</t>
  </si>
  <si>
    <t>242</t>
  </si>
  <si>
    <t>ebből: térségi fejlesztési tanácsok és költségvetési szerveik        (K84)</t>
  </si>
  <si>
    <t>243</t>
  </si>
  <si>
    <t>Felhalmozási célú garancia- és kezességvállalásból származó kifizetés államháztartáson kívülre (&gt;=244)        (K85)</t>
  </si>
  <si>
    <t>244</t>
  </si>
  <si>
    <t>ebből: állami vagy önkormányzati tulajdonban lévő gazdasági társaságok tartozásai miatti kifizetések        (K85)</t>
  </si>
  <si>
    <t>245</t>
  </si>
  <si>
    <t>Felhalmozási célú visszatérítendő támogatások, kölcsönök nyújtása államháztartáson kívülre (=246+…+256)        (K86)</t>
  </si>
  <si>
    <t>246</t>
  </si>
  <si>
    <t>ebből: egyházi jogi személyek        (K86)</t>
  </si>
  <si>
    <t>247</t>
  </si>
  <si>
    <t>ebből: nonprofit gazdasági társaságok        (K86)</t>
  </si>
  <si>
    <t>248</t>
  </si>
  <si>
    <t>ebből: egyéb civil szervezetek        (K86)</t>
  </si>
  <si>
    <t>249</t>
  </si>
  <si>
    <t>ebből: háztartások        (K86)</t>
  </si>
  <si>
    <t>250</t>
  </si>
  <si>
    <t>ebből: pénzügyi vállalkozások        (K86)</t>
  </si>
  <si>
    <t>251</t>
  </si>
  <si>
    <t>ebből: állami többségi tulajdonú nem pénzügyi vállalkozások        (K86)</t>
  </si>
  <si>
    <t>252</t>
  </si>
  <si>
    <t>ebből:önkormányzati többségi tulajdonú nem pénzügyi vállalkozások        (K86)</t>
  </si>
  <si>
    <t>253</t>
  </si>
  <si>
    <t>ebből: egyéb vállalkozások        (K86)</t>
  </si>
  <si>
    <t>254</t>
  </si>
  <si>
    <t>ebből: Európai Unió         (K86)</t>
  </si>
  <si>
    <t>255</t>
  </si>
  <si>
    <t>ebből: kormányok és nemzetközi szervezetek        (K86)</t>
  </si>
  <si>
    <t>256</t>
  </si>
  <si>
    <t>ebből: egyéb külföldiek        (K86)</t>
  </si>
  <si>
    <t>257</t>
  </si>
  <si>
    <t>Lakástámogatás        (K87)</t>
  </si>
  <si>
    <t>258</t>
  </si>
  <si>
    <t>Egyéb felhalmozási célú támogatások államháztartáson kívülre (=259+…+269)        (K88)</t>
  </si>
  <si>
    <t>259</t>
  </si>
  <si>
    <t>ebből: egyházi jogi személyek        (K88)</t>
  </si>
  <si>
    <t>260</t>
  </si>
  <si>
    <t>ebből: nonprofit gazdasági társaságok        (K88)</t>
  </si>
  <si>
    <t>261</t>
  </si>
  <si>
    <t>ebből: egyéb civil szervezetek        (K88)</t>
  </si>
  <si>
    <t>262</t>
  </si>
  <si>
    <t>ebből: háztartások        (K88)</t>
  </si>
  <si>
    <t>263</t>
  </si>
  <si>
    <t>ebből: pénzügyi vállalkozások        (K88)</t>
  </si>
  <si>
    <t>264</t>
  </si>
  <si>
    <t>ebből: állami többségi tulajdonú nem pénzügyi vállalkozások        (K88)</t>
  </si>
  <si>
    <t>265</t>
  </si>
  <si>
    <t>ebből:önkormányzati többségi tulajdonú nem pénzügyi vállalkozások        (K88)</t>
  </si>
  <si>
    <t>266</t>
  </si>
  <si>
    <t>ebből: egyéb vállalkozások        (K88)</t>
  </si>
  <si>
    <t>267</t>
  </si>
  <si>
    <t>ebből: Európai Unió         (K88)</t>
  </si>
  <si>
    <t>268</t>
  </si>
  <si>
    <t>ebből: kormányok és nemzetközi szervezetek        (K88)</t>
  </si>
  <si>
    <t>269</t>
  </si>
  <si>
    <t>ebből: egyéb külföldiek        (K88)</t>
  </si>
  <si>
    <t>270</t>
  </si>
  <si>
    <t>Egyéb felhalmozási célú kiadások (=209+210+221+232+243+245+257+258)        (K8)</t>
  </si>
  <si>
    <t>271</t>
  </si>
  <si>
    <t>Költségvetési kiadások (=20+21+60+127+194+203+208+270)        (K1-K8)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</si>
  <si>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</si>
  <si>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</si>
  <si>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</si>
  <si>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</si>
  <si>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központosított előirányzatok        (B115)</t>
  </si>
  <si>
    <t>Helyi önkormányzatok kiegészítő támogatásai        (B116)</t>
  </si>
  <si>
    <t>Önkormányzatok működési támogatásai (=01+…+06)        (B11)</t>
  </si>
  <si>
    <t>Elvonások és befizetések bevételei        (B12)</t>
  </si>
  <si>
    <t>Működési célú garancia- és kezességvállalásból származó megtérülések államháztartáson belülről        (B13)</t>
  </si>
  <si>
    <t>Működési célú visszatérítendő támogatások, kölcsönök visszatérülése államháztartáson belülről (=11+…+20)        (B14)</t>
  </si>
  <si>
    <t>ebből: központi költségvetési szervek        (B14)</t>
  </si>
  <si>
    <t>ebből: központi kezelésű előirányzatok        (B14)</t>
  </si>
  <si>
    <t>ebből: fejezeti kezelésű előirányzatok EU-s programokra és azok hazai társfinanszírozása        (B14)</t>
  </si>
  <si>
    <t>ebből: egyéb fejezeti kezelésű előirányzatok        (B14)</t>
  </si>
  <si>
    <t>ebből: társadalombiztosítás pénzügyi alapjai        (B14)</t>
  </si>
  <si>
    <t>ebből: elkülönített állami pénzalapok        (B14)</t>
  </si>
  <si>
    <t>ebből: helyi önkormányzatok és költségvetési szerveik        (B14)</t>
  </si>
  <si>
    <t>ebből: társulások és költségvetési szerveik        (B14)</t>
  </si>
  <si>
    <t>ebből: nemzetiségi önkormányzatok és költségvetési szerveik        (B14)</t>
  </si>
  <si>
    <t>ebből: térségi fejlesztési tanácsok és költségvetési szerveik        (B14)</t>
  </si>
  <si>
    <t>Működési célú visszatérítendő támogatások, kölcsönök igénybevétele államháztartáson belülről (=22+…+31)        (B15)</t>
  </si>
  <si>
    <t>ebből: központi költségvetési szervek        (B15)</t>
  </si>
  <si>
    <t>ebből: központi kezelésű előirányzatok        (B15)</t>
  </si>
  <si>
    <t>ebből: fejezeti kezelésű előirányzatok EU-s programokra és azok hazai társfinanszírozása        (B15)</t>
  </si>
  <si>
    <t>ebből: egyéb fejezeti kezelésű előirányzatok        (B15)</t>
  </si>
  <si>
    <t>ebből: társadalombiztosítás pénzügyi alapjai        (B15)</t>
  </si>
  <si>
    <t>ebből: elkülönített állami pénzalapok        (B15)</t>
  </si>
  <si>
    <t>ebből: helyi önkormányzatok és költségvetési szerveik        (B15)</t>
  </si>
  <si>
    <t>ebből: társulások és költségvetési szerveik        (B15)</t>
  </si>
  <si>
    <t>ebből: nemzetiségi önkormányzatok és költségvetési szerveik        (B15)</t>
  </si>
  <si>
    <t>ebből: térségi fejlesztési tanácsok és költségvetési szerveik        (B15)</t>
  </si>
  <si>
    <t>Egyéb működési célú támogatások bevételei államháztartáson belülről (=33+…+42)        (B16)</t>
  </si>
  <si>
    <t>ebből: központi költségvetési szervek        (B16)</t>
  </si>
  <si>
    <t>ebből: központi kezelésű előirányzatok        (B16)</t>
  </si>
  <si>
    <t>ebből: fejezeti kezelésű előirányzatok EU-s programokra és azok hazai társfinanszírozása        (B16)</t>
  </si>
  <si>
    <t>ebből: egyéb fejezeti kezelésű előirányzatok        (B16)</t>
  </si>
  <si>
    <t>ebből: társadalombiztosítás pénzügyi alapjai        (B16)</t>
  </si>
  <si>
    <t>ebből: elkülönített állami pénzalapok        (B16)</t>
  </si>
  <si>
    <t>ebből: helyi önkormányzatok és költségvetési szerveik        (B16)</t>
  </si>
  <si>
    <t>ebből: társulások és költségvetési szerveik        (B16)</t>
  </si>
  <si>
    <t>ebből: nemzetiségi önkormányzatok és költségvetési szerveik        (B16)</t>
  </si>
  <si>
    <t>ebből: térségi fejlesztési tanácsok és költségvetési szerveik        (B16)</t>
  </si>
  <si>
    <t>Működési célú támogatások államháztartáson belülről (=07+...+10+21+32)        (B1)</t>
  </si>
  <si>
    <t>Felhalmozási célú önkormányzati támogatások        (B21)</t>
  </si>
  <si>
    <t>Felhalmozási célú garancia- és kezességvállalásból származó megtérülések államháztartáson belülről        (B22)</t>
  </si>
  <si>
    <t>Felhalmozási célú visszatérítendő támogatások, kölcsönök visszatérülése államháztartáson belülről (=47+…+56)        (B23)</t>
  </si>
  <si>
    <t>ebből: központi költségvetési szervek        (B23)</t>
  </si>
  <si>
    <t>ebből: központi kezelésű előirányzatok        (B23)</t>
  </si>
  <si>
    <t>ebből: fejezeti kezelésű előirányzatok EU-s programokra és azok hazai társfinanszírozása        (B23)</t>
  </si>
  <si>
    <t>ebből: egyéb fejezeti kezelésű előirányzatok        (B23)</t>
  </si>
  <si>
    <t>ebből: társadalombiztosítás pénzügyi alapjai        (B23)</t>
  </si>
  <si>
    <t>ebből: elkülönített állami pénzalapok        (B23)</t>
  </si>
  <si>
    <t>ebből: helyi önkormányzatok és költségvetési szerveik        (B23)</t>
  </si>
  <si>
    <t>ebből: társulások és költségvetési szerveik        (B23)</t>
  </si>
  <si>
    <t>ebből: nemzetiségi önkormányzatok és költségvetési szerveik        (B23)</t>
  </si>
  <si>
    <t>ebből: térségi fejlesztési tanácsok és költségvetési szerveik        (B23)</t>
  </si>
  <si>
    <t>Felhalmozási célú visszatérítendő támogatások, kölcsönök igénybevétele államháztartáson belülről (=58+…+67)        (B24)</t>
  </si>
  <si>
    <t>ebből: központi költségvetési szervek        (B24)</t>
  </si>
  <si>
    <t>ebből: központi kezelésű előirányzatok        (B24)</t>
  </si>
  <si>
    <t>ebből: fejezeti kezelésű előirányzatok EU-s programokra és azok hazai társfinanszírozása        (B24)</t>
  </si>
  <si>
    <t>ebből: egyéb fejezeti kezelésű előirányzatok        (B24)</t>
  </si>
  <si>
    <t>ebből: társadalombiztosítás pénzügyi alapjai        (B24)</t>
  </si>
  <si>
    <t>ebből: elkülönített állami pénzalapok        (B24)</t>
  </si>
  <si>
    <t>ebből: helyi önkormányzatok és költségvetési szerveik        (B24)</t>
  </si>
  <si>
    <t>ebből: társulások és költségvetési szerveik        (B24)</t>
  </si>
  <si>
    <t>ebből: nemzetiségi önkormányzatok és költségvetési szerveik        (B24)</t>
  </si>
  <si>
    <t>ebből: térségi fejlesztési tanácsok és költségvetési szerveik        (B24)</t>
  </si>
  <si>
    <t>Egyéb felhalmozási célú támogatások bevételei államháztartáson belülről (=69+…+78)        (B25)</t>
  </si>
  <si>
    <t>ebből: központi költségvetési szervek        (B25)</t>
  </si>
  <si>
    <t>ebből: központi kezelésű előirányzatok        (B25)</t>
  </si>
  <si>
    <t>ebből: fejezeti kezelésű előirányzatok EU-s programokra és azok hazai társfinanszírozása        (B25)</t>
  </si>
  <si>
    <t>ebből: egyéb fejezeti kezelésű előirányzatok        (B25)</t>
  </si>
  <si>
    <t>ebből: társadalombiztosítás pénzügyi alapjai        (B25)</t>
  </si>
  <si>
    <t>ebből: elkülönített állami pénzalapok        (B25)</t>
  </si>
  <si>
    <t>ebből: helyi önkormányzatok és költségvetési szerveik        (B25)</t>
  </si>
  <si>
    <t>ebből: társulások és költségvetési szerveik        (B25)</t>
  </si>
  <si>
    <t>ebből: nemzetiségi önkormányzatok és költségvetési szerveik        (B25)</t>
  </si>
  <si>
    <t>ebből: térségi fejlesztési tanácsok és költségvetési szerveik        (B25)</t>
  </si>
  <si>
    <t>Felhalmozási célú támogatások államháztartáson belülről (=44+45+46+57+68)        (B2)</t>
  </si>
  <si>
    <t>Magánszemélyek jövedelemadói (=81+82+83)        (B311)</t>
  </si>
  <si>
    <t>ebből: személyi jövedelemadó        (B311)</t>
  </si>
  <si>
    <t>ebből: magánszemély jogviszonyának megszűnéséhez kapcsolódó egyes jövedelmek különadója        (B311)</t>
  </si>
  <si>
    <t>ebből: termőföld bérbeadásából származó jövedelem utáni személyi jövedelemadó        (B311)</t>
  </si>
  <si>
    <t>Társaságok jövedelemadói (=85+…+92)        (B312)</t>
  </si>
  <si>
    <t>ebből: társasági adó        (B312)</t>
  </si>
  <si>
    <t>ebből: társas vállalkozások különadója        (B312)</t>
  </si>
  <si>
    <t>ebből: hitelintézetek és pénzügyi vállalkozások különadója        (B312)</t>
  </si>
  <si>
    <t>ebből: hiteintézeti járadék        (B312)</t>
  </si>
  <si>
    <t>ebből: pénzügyi szervezetek különadója        (B312)</t>
  </si>
  <si>
    <t>ebből: energiaellátók jövedelemadója        (B312)</t>
  </si>
  <si>
    <t>ebből: kisvállalati adó        (B312)</t>
  </si>
  <si>
    <t>ebből: kisadózó vállalkozások tételes adója        (B312)</t>
  </si>
  <si>
    <t>Jövedelemadók (=80+84)        (B31)</t>
  </si>
  <si>
    <t>Szociális hozzájárulási adó és járulékok (=95+…+103)        (B32)</t>
  </si>
  <si>
    <t>ebből: szociális hozzájárulási adó        (B32)</t>
  </si>
  <si>
    <t>ebből: nyugdíjjárulék, egészségbiztosítási járulék, ide értve a megállapodás alapján fizetők járulékait is        (B32)</t>
  </si>
  <si>
    <t>ebből: korkedvezmény-biztosítási járulék        (B32)</t>
  </si>
  <si>
    <t>ebből: egészségbiztosítási és munkaerőpiaci járulék        (B32)</t>
  </si>
  <si>
    <t>ebből: egészségügyi szolgáltatási járulék        (B32)</t>
  </si>
  <si>
    <t>ebből: egyszerűsített közteherviselési hozzájárulás        (B32)</t>
  </si>
  <si>
    <t>ebből: biztosítotti nyugdíjjárulék, egészségbiztosítási járulék        (B32)</t>
  </si>
  <si>
    <t>ebből: megállapodás alapján fizetők járulékai        (B32)</t>
  </si>
  <si>
    <t>ebből: munkáltatói táppénz hozzájárulás        (B32)</t>
  </si>
  <si>
    <t>Bérhez és foglalkoztatáshoz kapcsolódó adók (=105+…+108)        (B33)</t>
  </si>
  <si>
    <t>ebből: szakképzési hozzájárulás        (B33)</t>
  </si>
  <si>
    <t>ebből: rehabilitációs hozzájárulás        (B33)</t>
  </si>
  <si>
    <t>ebből: egészségügyi hozzájárulás        (B33)</t>
  </si>
  <si>
    <t>ebből: egyszerűsített foglalkoztatás utáni közterhek        (B33)</t>
  </si>
  <si>
    <t>Vagyoni tipusú adók (=110+…+116)        (B34)</t>
  </si>
  <si>
    <t>ebből: építményadó        (B34)</t>
  </si>
  <si>
    <t>ebből: épület után fizetett idegenforgalmi adó        (B34)</t>
  </si>
  <si>
    <t>ebből: magánszemélyek kommunális adója        (B34)</t>
  </si>
  <si>
    <t>ebből: telekadó        (B34)</t>
  </si>
  <si>
    <t>ebből: cégautóadó        (B34)</t>
  </si>
  <si>
    <t>ebből: közművezetékek adója        (B34)</t>
  </si>
  <si>
    <t>ebből: öröklési és ajándékozási illeték        (B34)</t>
  </si>
  <si>
    <t>Értékesítési és forgalmi adók (=118+…+137)        (B351)</t>
  </si>
  <si>
    <t>ebből: általános forgalmi adó        (B351)</t>
  </si>
  <si>
    <t>ebből: távközlési ágazatot terhelő különadó        (B351)</t>
  </si>
  <si>
    <t>ebből: kiskereskedői ágazatot terhelő különadó        (B351)</t>
  </si>
  <si>
    <t>ebből: energia ágazatot terhelő különadó        (B351)</t>
  </si>
  <si>
    <t>ebből: bank- és biztosítási ágazatot terhelő különadó        (B351)</t>
  </si>
  <si>
    <t>ebből: visszterhes vagyonátruházási illeték        (B351)</t>
  </si>
  <si>
    <t>ebből: állandó jeleggel végzett iparűzési tevékenység után fizetett helyi iparűzési adó        (B351)</t>
  </si>
  <si>
    <t>ebből: ideiglenes jeleggel végzett tevékenység után fizetett helyi iparűzési adó        (B351)</t>
  </si>
  <si>
    <t>ebből: innovációs járulék        (B351)</t>
  </si>
  <si>
    <t>ebből: egyszerűsített vállalkozási adó        (B351)</t>
  </si>
  <si>
    <t>ebből: gyógyszer forgalmazási jogosultak befizetései [2006. évi XCVIII. tv. 36. § (1) bek.]        (B351)</t>
  </si>
  <si>
    <t>ebből: gyógyszer nagykereskedést végzők befizetései [2006. évi XCVIII. tv. 36. § (2) bek.]        (B351)</t>
  </si>
  <si>
    <t>ebből: gyógyszergyártók 10 %-os befizetési kötelezettsége        (B351)</t>
  </si>
  <si>
    <t>ebből: gyógyszer és gyógyászati segédeszköz ismertetés utáni befizetések [2006. évi XCVIII. tv. 36. § (4) bek.]        (B351)</t>
  </si>
  <si>
    <t>ebből: gyógyszertámogatás többletének sávos kockázatviseléséből származó bevételek [2006. évi XCVIII. tv. 42. § ]        (B351)</t>
  </si>
  <si>
    <t>ebből: népegészségügyi termékadó        (B351)</t>
  </si>
  <si>
    <t>ebből: távközlési adó        (B351)</t>
  </si>
  <si>
    <t>ebből: pénzügyi tranzakciós illeték        (B351)</t>
  </si>
  <si>
    <t>ebből: biztosítási adó        (B351)</t>
  </si>
  <si>
    <t>ebből: reklámadó (B351)</t>
  </si>
  <si>
    <t>Fogyasztási adók (=139+140+141)        (B352)</t>
  </si>
  <si>
    <t>ebből: jövedéki adó        (B352)</t>
  </si>
  <si>
    <t>ebből: regisztrációs adó        (B352)</t>
  </si>
  <si>
    <t>ebből: energiaadó        (B352)</t>
  </si>
  <si>
    <t>Pénzügyi monopóliumok nyereségét terhelő adók        (B353)</t>
  </si>
  <si>
    <t>Gépjárműadók (=144+…+147)        (B354)</t>
  </si>
  <si>
    <t>ebből: belföldi gépjárművek adójának a központi költségvetést megillető része        (B354)</t>
  </si>
  <si>
    <t>ebből: belföldi gépjárművek adójának a helyi önkormányzatot megillető része        (B354)</t>
  </si>
  <si>
    <t>ebből: külföldi gépjárművek adója        (B354)</t>
  </si>
  <si>
    <t>ebből: gépjármű túlsúlydíj        (B354)</t>
  </si>
  <si>
    <t>Egyéb áruhasználati és szolgáltatási adók (=149+…+164)        (B355)</t>
  </si>
  <si>
    <t>ebből: kulturális adó        (B355)</t>
  </si>
  <si>
    <t>ebből: baleseti adó        (B355)</t>
  </si>
  <si>
    <t>ebből: nukleáris létesítmények Központi Nukleáris Pénzügyi Alapba történő kötelező befizetései        (B355)</t>
  </si>
  <si>
    <t>ebből: környezetterhelési díj        (B355)</t>
  </si>
  <si>
    <t>ebből: környezetvédelmi termékdíj        (B355)</t>
  </si>
  <si>
    <t>ebből: bérfőzési szeszadó        (B355)</t>
  </si>
  <si>
    <t>ebből: szerencsejáték szervezési díj        (B355)</t>
  </si>
  <si>
    <t>ebből: tartózkodás után fizetett idegenforgalmi adó        (B355)</t>
  </si>
  <si>
    <t>ebből: talajterhelési díj        (B355)</t>
  </si>
  <si>
    <t>ebből: vizkészletjárulék        (B355)</t>
  </si>
  <si>
    <t>ebből: állami vadászjegyek díjai        (B355)</t>
  </si>
  <si>
    <t>ebből: erdővédelmi járulék        (B355)</t>
  </si>
  <si>
    <t>ebből: földvédelmi járulék        (B355)</t>
  </si>
  <si>
    <t>ebből: halászati haszonbérleti díj        (B355)</t>
  </si>
  <si>
    <t>ebből: hulladéklerakási járulék        (B355)</t>
  </si>
  <si>
    <t>ebből: korábbi évek megszünt adónemei áthúzódó fizetéseiből befolyt bevételek        (B355)</t>
  </si>
  <si>
    <t>Termékek és szolgáltatások adói (=117+138+142+143+148)        (B35)</t>
  </si>
  <si>
    <t>Egyéb közhatalmi bevételek (&gt;=167+…+178)        (B36)</t>
  </si>
  <si>
    <t>ebből: cégnyílvántartás bevételei        (B36)</t>
  </si>
  <si>
    <t>ebből: eljárási illetékek        (B36)</t>
  </si>
  <si>
    <t>ebből: igazgatási szolgáltatási díjak        (B36)</t>
  </si>
  <si>
    <t>ebből: felügyeleti díjak        (B36)</t>
  </si>
  <si>
    <t>ebből:ebrendészeti hozzájárulás        (B36)</t>
  </si>
  <si>
    <t>ebből: mezőgazdasági termelést érintő időjárási és más természeti kockázatok kezeléséről szóló törvény szerinti kárenyhítési hozzájárulás        (B36)</t>
  </si>
  <si>
    <t>ebből: környezetvédelmi bírság        (B36)</t>
  </si>
  <si>
    <t>ebből: természetvédelmi bírság        (B36)</t>
  </si>
  <si>
    <t>ebből: műemlékvédelmi bírság        (B36)</t>
  </si>
  <si>
    <t>ebből: építésügyi bírság        (B36)</t>
  </si>
  <si>
    <t>ebből: szabálysértési pénz- és helyszíni bírság és a közlekedési szabályszegések után kiszabott közigazgatási bírság helyi önkormányzatot megillető része        (B36)</t>
  </si>
  <si>
    <t>ebből: egyéb bírság        (B36)</t>
  </si>
  <si>
    <t>Közhatalmi bevételek (93+94+104+109+165+166)        (B3)</t>
  </si>
  <si>
    <t>Készletértékesítés ellenértéke        (B401)</t>
  </si>
  <si>
    <t>Szolgáltatások ellenértéke (&gt;=182+183)        (B402)</t>
  </si>
  <si>
    <t>ebből:tárgyi eszközök bérbeadásából származó bevétel        (B402)</t>
  </si>
  <si>
    <t>ebből: utak használata ellenében beszedett használati díj, pótdíj, elektronikus útdíj        (B402)</t>
  </si>
  <si>
    <t>Közvetített szolgáltatások ellenértéke (&gt;=185)        (B403)</t>
  </si>
  <si>
    <t>ebből: államháztartáson belül        (B403)</t>
  </si>
  <si>
    <t>Tulajdonosi bevételek (&gt;=187+…+192)        (B404)</t>
  </si>
  <si>
    <t>ebből: vadászati jog bérbeadásból származó bevétel        (B404)</t>
  </si>
  <si>
    <t>ebből: önkormányzati vagyon üzemeltetéséből, koncesszióból származó bevétel        (B404)</t>
  </si>
  <si>
    <t>ebből: önkormányzati vagyon vagyonkezelésbe adásából származó bevétel        (B404)</t>
  </si>
  <si>
    <t>ebből: állami többségi tulajdonú vállalkozástól kapott osztalék        (B404)</t>
  </si>
  <si>
    <t>ebből: önkormányzati többségi tulajdonú vállalkozástól kapott osztalék        (B404)</t>
  </si>
  <si>
    <t>ebből: egyéb részesedések után kapott osztalék        (B404)</t>
  </si>
  <si>
    <t>Ellátási díjak        (B405)</t>
  </si>
  <si>
    <t>Kiszámlázott általános forgalmi adó        (B406)</t>
  </si>
  <si>
    <t>Általános forgalmi adó visszatérítése        (B407)</t>
  </si>
  <si>
    <t>Kamatbevételek (&gt;=197+198+199)        (B408)</t>
  </si>
  <si>
    <t>ebből: államháztartáson belül        (B408)</t>
  </si>
  <si>
    <t>ebből: befektetési jegyek kamatbevételei        (B408)</t>
  </si>
  <si>
    <t>ebből: fedezeti ügyletek kamatbevételei        (B408)</t>
  </si>
  <si>
    <t>Egyéb pénzügyi műveletek bevételei (&gt;=201+…+204)        (B409)</t>
  </si>
  <si>
    <t>ebből: részesedések értékesítéséhez kapcsolódó realizált nyereség        (B409)</t>
  </si>
  <si>
    <t>ebből: hitelviszonyt megtestesítő értékpapírok értékesítési nyeresége        (B409)</t>
  </si>
  <si>
    <t>ebből: hitelviszonyt megtestesítő értékpapírok kibocsátási nyeresége        (B409)</t>
  </si>
  <si>
    <t>ebből: valuta és deviza eszközök realizált árfolyamnyeresége        (B409)</t>
  </si>
  <si>
    <t>Egyéb működési bevételek (&gt;=206+207+208)        (B410)</t>
  </si>
  <si>
    <t>ebből: biztosító által fizetett kártérítés        (B410)</t>
  </si>
  <si>
    <t>ebből: szerződésben vállalt kötelezettségek elmulasztásához kapcsolódó bevételek, káreseményekkel kapcsolatosan kapott bevételek, biztosítási bevételek, visszakapott óvadék (kaució), bánatpénz        (B410)</t>
  </si>
  <si>
    <t>ebből: költségek visszatérítései        (B410)</t>
  </si>
  <si>
    <t>Működési bevételek (=180+181+184+186+193+…+196+200+205)        (B4)</t>
  </si>
  <si>
    <t>Immateriális javak értékesítése (&gt;=211)        (B51)</t>
  </si>
  <si>
    <t>ebből: kiotói egységek és kibocsátási egységek eladásából befolyt eladási ár        (B51)</t>
  </si>
  <si>
    <t>Ingatlanok értékesítése (&gt;=213)        (B52)</t>
  </si>
  <si>
    <t>ebből: termőföld-eladás bevételei        (B52)</t>
  </si>
  <si>
    <t>Egyéb tárgyi eszközök értékesítése        (B53)</t>
  </si>
  <si>
    <t>Részesedések értékesítése (&gt;=216)        (B54)</t>
  </si>
  <si>
    <t>ebből: privatizációból származó bevétel        (B54)</t>
  </si>
  <si>
    <t>Részesedések megszűnéséhez kapcsolódó bevételek        (B55)</t>
  </si>
  <si>
    <t>Felhalmozási bevételek (=210+212+214+215+217)        (B5)</t>
  </si>
  <si>
    <t>Működési célú garancia- és kezességvállalásból származó megtérülések államháztartáson kívülről        (B61)</t>
  </si>
  <si>
    <t>Működési célú visszatérítendő támogatások, kölcsönök visszatérülése államháztartáson kívülről (=221+…+231)        (B62)</t>
  </si>
  <si>
    <t>ebből: egyházi jogi személyek        (B62)</t>
  </si>
  <si>
    <t>ebből: nonprofit gazdasági társaságok        (B62)</t>
  </si>
  <si>
    <t>ebből: egyéb civil szervezetek        (B62)</t>
  </si>
  <si>
    <t>ebből: háztartások        (B62)</t>
  </si>
  <si>
    <t>ebből: pénzügyi vállalkozások        (B62)</t>
  </si>
  <si>
    <t>ebből: állami többségi tulajdonú nem pénzügyi vállalkozások        (B62)</t>
  </si>
  <si>
    <t>ebből:önkormányzati többségi tulajdonú nem pénzügyi vállalkozások        (B62)</t>
  </si>
  <si>
    <t>ebből: egyéb vállalkozások        (B62)</t>
  </si>
  <si>
    <t>ebből: Európai Unió        (B62)</t>
  </si>
  <si>
    <t>ebből: kormányok és nemzetközi szervezetek        (B62)</t>
  </si>
  <si>
    <t>ebből: egyéb külföldiek        (B62)</t>
  </si>
  <si>
    <t>Egyéb működési célú átvett pénzeszközök (=233+…+243)        (B63)</t>
  </si>
  <si>
    <t>ebből: egyházi jogi személyek        (B63)</t>
  </si>
  <si>
    <t>ebből: nonprofit gazdasági társaságok        (B63)</t>
  </si>
  <si>
    <t>ebből: egyéb civil szervezetek        (B63)</t>
  </si>
  <si>
    <t>ebből: háztartások        (B63)</t>
  </si>
  <si>
    <t>ebből: pénzügyi vállalkozások        (B63)</t>
  </si>
  <si>
    <t>ebből: állami többségi tulajdonú nem pénzügyi vállalkozások        (B63)</t>
  </si>
  <si>
    <t>ebből:önkormányzati többségi tulajdonú nem pénzügyi vállalkozások        (B63)</t>
  </si>
  <si>
    <t>ebből: egyéb vállalkozások        (B63)</t>
  </si>
  <si>
    <t>ebből: Európai Unió        (B63)</t>
  </si>
  <si>
    <t>ebből: kormányok és nemzetközi szervezetek        (B63)</t>
  </si>
  <si>
    <t>ebből: egyéb külföldiek        (B63)</t>
  </si>
  <si>
    <t>Működési célú átvett pénzeszközök (=219+220+232)        (B6)</t>
  </si>
  <si>
    <t>Felhalmozási célú garancia- és kezességvállalásból származó megtérülések államháztartáson kívülről        (B71)</t>
  </si>
  <si>
    <t>Felhalmozási célú visszatérítendő támogatások, kölcsönök visszatérülése államháztartáson kívülről (=247+…+257)        (B72)</t>
  </si>
  <si>
    <t>ebből: egyházi jogi személyek        (B72)</t>
  </si>
  <si>
    <t>ebből: nonprofit gazdasági társaságok        (B72)</t>
  </si>
  <si>
    <t>ebből: egyéb civil szervezetek        (B72)</t>
  </si>
  <si>
    <t>ebből: háztartások        (B72)</t>
  </si>
  <si>
    <t>ebből: pénzügyi vállalkozások        (B72)</t>
  </si>
  <si>
    <t>ebből: állami többségi tulajdonú nem pénzügyi vállalkozások        (B72)</t>
  </si>
  <si>
    <t>ebből:önkormányzati többségi tulajdonú nem pénzügyi vállalkozások        (B72)</t>
  </si>
  <si>
    <t>ebből: egyéb vállalkozások        (B72)</t>
  </si>
  <si>
    <t>ebből: Európai Unió        (B72)</t>
  </si>
  <si>
    <t>ebből: kormányok és nemzetközi szervezetek        (B72)</t>
  </si>
  <si>
    <t>ebből: egyéb külföldiek        (B72)</t>
  </si>
  <si>
    <t>Egyéb felhalmozási célú átvett pénzeszközök (=259+…+269)        (B73)</t>
  </si>
  <si>
    <t>ebből: egyházi jogi személyek        (B73)</t>
  </si>
  <si>
    <t>ebből: nonprofit gazdasági társaságok        (B73)</t>
  </si>
  <si>
    <t>ebből: egyéb civil szervezetek        (B73)</t>
  </si>
  <si>
    <t>ebből: háztartások        (B73)</t>
  </si>
  <si>
    <t>ebből: pénzügyi vállalkozások        (B73)</t>
  </si>
  <si>
    <t>ebből: állami többségi tulajdonú nem pénzügyi vállalkozások        (B73)</t>
  </si>
  <si>
    <t>ebből:önkormányzati többségi tulajdonú nem pénzügyi vállalkozások        (B73)</t>
  </si>
  <si>
    <t>ebből: egyéb vállalkozások        (B73)</t>
  </si>
  <si>
    <t>ebből: Európai Unió        (B73)</t>
  </si>
  <si>
    <t>ebből: kormányok és nemzetközi szervezetek        (B73)</t>
  </si>
  <si>
    <t>ebből: egyéb külföldiek        (B73)</t>
  </si>
  <si>
    <t>Felhalmozási célú átvett pénzeszközök (=245+246+258)        (B7)</t>
  </si>
  <si>
    <t>Költségvetési bevételek (=43+79+179+209+218+244+270)        (B1-B7)</t>
  </si>
  <si>
    <t>Hosszú lejáratú hitelek, kölcsönök törlesztése (&gt;=02+03)        (K9111)</t>
  </si>
  <si>
    <t>ebből: pénzügyi vállalkozás        (K9111)</t>
  </si>
  <si>
    <t>ebből: fedezeti ügyletek nettó kiadásai        (K9111)</t>
  </si>
  <si>
    <t>Likviditási célú hitelek, kölcsönök törlesztése pénzügyi vállalkozásnak        (K9112)</t>
  </si>
  <si>
    <t>Rövid lejáratú hitelek, kölcsönök törlesztése (&gt;=06+07)        (K9113)</t>
  </si>
  <si>
    <t>ebből: pénzügyi vállalkozás        (K9113)</t>
  </si>
  <si>
    <t>ebből: fedezeti ügyletek nettó kiadásai        (K9113)</t>
  </si>
  <si>
    <t>Hitel-, kölcsöntörlesztés államháztartáson kívülre (=01+04+05)        (K911)</t>
  </si>
  <si>
    <t>Forgatási célú belföldi értékpapírok vásárlása (&gt;=10+11)        (K9121)</t>
  </si>
  <si>
    <t>ebből: befektetési jegyek        (K9121)</t>
  </si>
  <si>
    <t>ebből: kárpótlási jegyek        (K9121)</t>
  </si>
  <si>
    <t>Forgatási célú belföldi értékpapírok beváltása (&gt;=13+14+15)        (K9122)</t>
  </si>
  <si>
    <t>ebből: fedezeti ügyletek nettó kiadásai        (K9122)</t>
  </si>
  <si>
    <t>ebből: befektetési jegyek        (K9122)</t>
  </si>
  <si>
    <t>ebből: kárpótlási jegyek        (K9122)</t>
  </si>
  <si>
    <t>Befektetési célú belföldi értékpapírok vásárlása        (K9123)</t>
  </si>
  <si>
    <t>Befektetési célú belföldi értékpapírok beváltása (&gt;=18)        (K9124)</t>
  </si>
  <si>
    <t>ebből: fedezeti ügyletek nettó kiadásai        (K9124)</t>
  </si>
  <si>
    <t>Belföldi értékpapírok kiadásai (=09+12+16+17)        (K912)</t>
  </si>
  <si>
    <t>Államháztartáson belüli megelőlegezések folyósítása        (K913)</t>
  </si>
  <si>
    <t>Államháztartáson belüli megelőlegezések visszafizetése        (K914)</t>
  </si>
  <si>
    <t>Központi, irányító szervi támogatások folyósítása        (K915)</t>
  </si>
  <si>
    <t>Pénzeszközök betétként elhelyezése        (K916)</t>
  </si>
  <si>
    <t>Pénzügyi lízing kiadásai        (K917)</t>
  </si>
  <si>
    <t>Központi költségvetés sajátos finanszírozási kiadásai        (K918)</t>
  </si>
  <si>
    <t>Belföldi finanszírozás kiadásai (=08+19+…+25)        (K91)</t>
  </si>
  <si>
    <t>Forgatási célú külföldi értékpapírok vásárlása        (K921)</t>
  </si>
  <si>
    <t>Befektetési célú külföldi értékpapírok vásárlása        (K922)</t>
  </si>
  <si>
    <t>Külföldi értékpapírok beváltása (&gt;=30)        (K923)</t>
  </si>
  <si>
    <t>ebből: fedezeti ügyletek nettó kiadásai        (K923)</t>
  </si>
  <si>
    <t>Külföldi hitelek, kölcsönök törlesztése (&gt;=32+…+35)        (K924)</t>
  </si>
  <si>
    <t>ebből: nemzetközi fejlesztési szervezetek        (K924)</t>
  </si>
  <si>
    <t>ebből: más kormányok        (K924)</t>
  </si>
  <si>
    <t>ebből: külföldi pénzintézetek        (K924)</t>
  </si>
  <si>
    <t>ebből: fedezeti ügyletek nettó kiadásai        (K924)</t>
  </si>
  <si>
    <t>Külföldi finanszírozás kiadásai (=27+28+29+31)        (K92)</t>
  </si>
  <si>
    <t>Adóssághoz nem kapcsolódó származékos ügyletek kiadásai        (K93)</t>
  </si>
  <si>
    <t>Finanszírozási kiadások (=26+36+37)        (K9)</t>
  </si>
  <si>
    <t>Hosszú lejáratú hitelek, kölcsönök felvétele (&gt;=02)        (B8111)</t>
  </si>
  <si>
    <t>ebből: pénzügyi vállalkozás        (B8111)</t>
  </si>
  <si>
    <t>Likviditási célú hitelek, kölcsönök felvétele pénzügyi vállalkozástól        (B8112)</t>
  </si>
  <si>
    <t>Rövid lejáratú hitelek, kölcsönök felvétele (&gt;=05)        (B8113)</t>
  </si>
  <si>
    <t>ebből: pénzügyi vállalkozás        (B8113)</t>
  </si>
  <si>
    <t>Hitel-, kölcsönfelvétel államháztartáson kívülről (=01+03+04)        (B811)</t>
  </si>
  <si>
    <t>Forgatási célú belföldi értékpapírok beváltása, értékesítése (&gt;=08+09)        (B8121)</t>
  </si>
  <si>
    <t>ebből: befektetési jegyek        (B8121)</t>
  </si>
  <si>
    <t>ebből: kárpótlási jegyek        (B8121)</t>
  </si>
  <si>
    <t>Forgatási célú belföldi értékpapírok kibocsátása        (B8122)</t>
  </si>
  <si>
    <t>Befektetési célú belföldi értékpapírok beváltása, értékesítése        (B8123)</t>
  </si>
  <si>
    <t>Befektetési célú belföldi értékpapírok kibocsátása        (B8124)</t>
  </si>
  <si>
    <t>Belföldi értékpapírok bevételei (=07+10+11+12)        (B812)</t>
  </si>
  <si>
    <t>Előző év költségvetési maradványának igénybevétele        (B8131)</t>
  </si>
  <si>
    <t>Előző év vállalkozási maradványának igénybevétele        (B8132)</t>
  </si>
  <si>
    <t>Maradvány igénybevétele (=14+15)        (B813)</t>
  </si>
  <si>
    <t>Államháztartáson belüli megelőlegezések        (B814)</t>
  </si>
  <si>
    <t>Államháztartáson belüli megelőlegezések törlesztése        (B815)</t>
  </si>
  <si>
    <t>Központi, irányító szervi támogatás        (B816)</t>
  </si>
  <si>
    <t>Betétek megszüntetése        (B817)</t>
  </si>
  <si>
    <t>Központi költségvetés sajátos finanszírozási bevételei (&gt;=22)        (B818)</t>
  </si>
  <si>
    <t>ebből: tulajdonosi kölcsönök visszatérülése        (B818)</t>
  </si>
  <si>
    <t>Belföldi finanszírozás bevételei (=06+13+16+…+21)        (B81)</t>
  </si>
  <si>
    <t>Forgatási célú külföldi értékpapírok beváltása, értékesítése        (B821)</t>
  </si>
  <si>
    <t>Befektetési célú külföldi értékpapírok beváltása, értékesítése        (B822)</t>
  </si>
  <si>
    <t>Külföldi értékpapírok kibocsátása        (B823)</t>
  </si>
  <si>
    <t>Külföldi hitelek, kölcsönök felvétele (&gt;=28+29+30)        (B824)</t>
  </si>
  <si>
    <t>ebből: nemzetközi fejlesztési szervezetek        (B824)</t>
  </si>
  <si>
    <t>ebből: más kormányok        (B824)</t>
  </si>
  <si>
    <t>ebből: külföldi pénzintézetek        (B824)</t>
  </si>
  <si>
    <t>Külföldi finanszírozás bevételei (=24+…+27)        (B82)</t>
  </si>
  <si>
    <t>Adóssághoz nem kapcsolódó származékos ügyletek bevételei        (B83)</t>
  </si>
  <si>
    <t>Finanszírozási bevételek (=23+31+32)        (B8)</t>
  </si>
  <si>
    <t>K12 - Önkormányzati (irányító szervi) konszolidált beszámoló - Konszolidált mérleg</t>
  </si>
  <si>
    <t>A/I Immateriális javak  (=A/I/1+A/I/2+A/I/3)</t>
  </si>
  <si>
    <t>A/II Tárgyi eszközök  (=A/II/1+...+A/II/5)</t>
  </si>
  <si>
    <t>A/III Befektetett pénzügyi eszközök (=A/III/1+A/III/2+A/III/3)</t>
  </si>
  <si>
    <t>A/IV Koncesszióba, vagyonkezelésbe adott eszközök  (=A/IV/1+A/IV/2)</t>
  </si>
  <si>
    <t>A) NEMZETI VAGYONBA TARTOZÓ BEFEKTETETT ESZKÖZÖK (=A/I+A/II+A/III+A/IV)</t>
  </si>
  <si>
    <t>B/I Készletek (=B/I/1+…+B/I/5)</t>
  </si>
  <si>
    <t>B/II Értékpapírok (=B/II/1+B/II/2)</t>
  </si>
  <si>
    <t>B) NEMZETI VAGYONBA TARTOZÓ FORGÓESZKÖZÖK (= B/I+B/II)</t>
  </si>
  <si>
    <t>C/I Hosszú lejáratú betétek</t>
  </si>
  <si>
    <t>C/II Pénztárak, csekkek, betétkönyvek</t>
  </si>
  <si>
    <t>Forintszámlák, devizaszámlák</t>
  </si>
  <si>
    <t>C/V Idegen pénzeszközök</t>
  </si>
  <si>
    <t>C) PÉNZESZKÖZÖK (=C/I+…+C/V)</t>
  </si>
  <si>
    <t>D/I Költségvetési évben esedékes követelések (=D/I/1+…+D/I/8)</t>
  </si>
  <si>
    <t>D/II Költségvetési évet követően esedékes követelések (=D/II/1+…+D/II/8)</t>
  </si>
  <si>
    <t>D/III Követelés jellegű sajátos elszámolások (=D/III/1+…+D/III/7)</t>
  </si>
  <si>
    <t>D) KÖVETELÉSEK  (=D/I+D/II+D/III)</t>
  </si>
  <si>
    <t>E) EGYÉB SAJÁTOS ESZKÖZOLDALI  ELSZÁMOLÁSOK</t>
  </si>
  <si>
    <t>F) AKTÍV IDŐBELI  ELHATÁROLÁSOK  (=F/1+F/2+F/3)</t>
  </si>
  <si>
    <t>ESZKÖZÖK ÖSSZESEN (=A+B+C+D+E+F)</t>
  </si>
  <si>
    <t>Nemzeti vagyon és egyéb eszközök induláskori értéke és változásai</t>
  </si>
  <si>
    <t>G/IV Felhalmozott eredmény</t>
  </si>
  <si>
    <t>G/V Eszközök értékhelyesbítésének forrása</t>
  </si>
  <si>
    <t>G/VI Mérleg szerinti eredmény</t>
  </si>
  <si>
    <t>G) SAJÁT TŐKE (=G/I+…+G/VI)</t>
  </si>
  <si>
    <t>H/I Költségvetési évben esedékes kötelezettségek (=H/I/1+…+H/I/9)</t>
  </si>
  <si>
    <t>H/II Költségvetési évet követően esedékes kötelezettségek (=H/II/1+…+H/II/9)</t>
  </si>
  <si>
    <t>H/III Kötelezettség jellegű sajátos elszámolások (=H)/III/1+…+H)/III/7)</t>
  </si>
  <si>
    <t>H) KÖTELEZETTSÉGEK (=H/I+H/II+H/III)</t>
  </si>
  <si>
    <t>I) EGYÉB SAJÁTOS FORRÁSOLDALI ELSZÁMOLÁSOK</t>
  </si>
  <si>
    <t>J) KINCSTÁRI SZÁMLAVEZETÉSSEL KAPCSOLATOS ELSZÁMOLÁSOK</t>
  </si>
  <si>
    <t>K) PASSZÍV IDŐBELI ELHATÁROLÁSOK (=K/1+K/2+K/3)</t>
  </si>
  <si>
    <t>FORRÁSOK ÖSSZESEN (=G+H+I+J+K)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</si>
  <si>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</si>
  <si>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</si>
  <si>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</si>
  <si>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</si>
  <si>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</si>
  <si>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</si>
  <si>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</si>
  <si>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</si>
  <si>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</si>
  <si>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Különféle egyéb eredményszemléletű bevételek</t>
  </si>
  <si>
    <t>III Egyéb eredményszemléletű bevételek (=06+07+08)</t>
  </si>
  <si>
    <t>09 Anyagköltség</t>
  </si>
  <si>
    <t>10 Igénybe vett szolgáltatások értéke</t>
  </si>
  <si>
    <t>11 Eladott áruk beszerzési értéke</t>
  </si>
  <si>
    <t>12 Eladott (közvetített) szolgáltatások értéke</t>
  </si>
  <si>
    <t>IV Anyagjellegű ráfordítások (=09+10+11+12)</t>
  </si>
  <si>
    <t>13 Bérköltség</t>
  </si>
  <si>
    <t>14 Személyi jellegű egyéb kifizetések</t>
  </si>
  <si>
    <t>15 Bérjárulékok</t>
  </si>
  <si>
    <t>V Személyi jellegű ráfordítások (=13+14+15)</t>
  </si>
  <si>
    <t>VI Értékcsökkenési leírás</t>
  </si>
  <si>
    <t>VII Egyéb ráfordítások</t>
  </si>
  <si>
    <t>A)  TEVÉKENYSÉGEK EREDMÉNYE (=I±II+III-IV-V-VI-VII)</t>
  </si>
  <si>
    <t>16 Kapott (járó) osztalék és részesedés</t>
  </si>
  <si>
    <t>17 Kapott (járó) kamatok és kamatjellegű eredményszemléletű bevételek</t>
  </si>
  <si>
    <t>18 Pénzügyi műveletek egyéb eredményszemléletű bevételei (&gt;=18a)</t>
  </si>
  <si>
    <t>18a - ebből: árfolyamnyereség</t>
  </si>
  <si>
    <t>VIII Pénzügyi műveletek eredményszemléletű bevételei (=16+17+18)</t>
  </si>
  <si>
    <t>19 Fizetendő kamatok és kamatjellegű ráfordítások</t>
  </si>
  <si>
    <t>20 Részesedések, értékpapírok, pénzeszközök értékvesztése</t>
  </si>
  <si>
    <t>21 Pénzügyi műveletek egyéb ráfordításai (&gt;=21a)</t>
  </si>
  <si>
    <t>21a - ebből: árfolyamveszteség</t>
  </si>
  <si>
    <t>IX Pénzügyi műveletek ráfordításai (=19+20+21)</t>
  </si>
  <si>
    <t>B)  PÉNZÜGYI MŰVELETEK EREDMÉNYE (=VIII-IX)</t>
  </si>
  <si>
    <t>C)  SZOKÁSOS EREDMÉNY (=±A±B)</t>
  </si>
  <si>
    <t>22 Felhalmozási célú támogatások eredményszemléletű bevételei</t>
  </si>
  <si>
    <t>23 Különféle rendkívüli eredményszemléletű bevételek</t>
  </si>
  <si>
    <t>X Rendkívüli eredményszemléletű bevételek (=22+23)</t>
  </si>
  <si>
    <t>XI Rendkívüli ráfordítások</t>
  </si>
  <si>
    <t>D)  RENDKÍVÜLI EREDMÉNY(=X-XI)</t>
  </si>
  <si>
    <t>E)  MÉRLEG SZERINTI EREDMÉNY (=±C±D)</t>
  </si>
  <si>
    <r>
      <t xml:space="preserve">K02 - Önkormányzati (irányító szervi) konszolidált beszámoló - B1. - B7.  költségvetési bevételek
                                                                                                                                                              </t>
    </r>
    <r>
      <rPr>
        <b/>
        <sz val="11"/>
        <rFont val="Arial"/>
        <family val="2"/>
      </rPr>
      <t xml:space="preserve">                                                  ezer Ft-ban</t>
    </r>
  </si>
  <si>
    <t>S-.sz.</t>
  </si>
  <si>
    <t>K04 - Önkormányzati (irányító szervi) konszolidált beszámoló -  B8. Finanszírozási bevételek                                                                                                                                                                                                                                                                                               ezer Ft-ban</t>
  </si>
  <si>
    <t>K03 - Önkormányzati (irányító szervi) konszolidált beszámoló - K9. Finanszírozási kiadások
                                                                                                                                                                                                                ezer Ft-ban</t>
  </si>
  <si>
    <r>
      <t xml:space="preserve">K13 - Önkormányzati (irányító szervi) konszolidált beszámoló - Konszolidált eredménykimutatás                </t>
    </r>
    <r>
      <rPr>
        <b/>
        <sz val="10"/>
        <rFont val="Arial"/>
        <family val="2"/>
      </rPr>
      <t xml:space="preserve">  ezer Ft-ban</t>
    </r>
  </si>
  <si>
    <t>2014. évi bevételek (+)</t>
  </si>
  <si>
    <t>2014. évi kiadások (-)</t>
  </si>
  <si>
    <t>36-os számla csoportból a 4/2013.(I.11.) Korm. Rend. Alapján  (-)</t>
  </si>
  <si>
    <t>Adott előleg</t>
  </si>
  <si>
    <t>Forgótőke elszámolás</t>
  </si>
  <si>
    <t>Visszatérítendő támogatás (szoc. Kölcsön)</t>
  </si>
  <si>
    <t xml:space="preserve"> Követelések összesen:</t>
  </si>
  <si>
    <t>Költségvetési évet követő kötelezettség finanszírozási kiadásra</t>
  </si>
  <si>
    <t>Kötelezettségek összesen:</t>
  </si>
  <si>
    <t>1. melléklet a 6/2015. (V.29.) önkormányzati rendelethez</t>
  </si>
  <si>
    <t>1.a melléklet a 6/2015. (V.29.) önkormányzati rendelethez</t>
  </si>
  <si>
    <t>1.b melléklet a 6/2015. (V.29.) önkormányzati rendelethez</t>
  </si>
  <si>
    <t>2. melléklet a 6/2015. (V.29.) önkormányzati rendelethez</t>
  </si>
  <si>
    <t>2.a. melléklet a 6/2015. (V.29.) önkormányzati rendelethez</t>
  </si>
  <si>
    <t>2.b. melléklet a 6/2015. (V.29.) önkormányzati rendelethez</t>
  </si>
  <si>
    <t>3. melléklet a 6/2015. (V.29.) Önkormányzati rendelethez</t>
  </si>
  <si>
    <t>4. melléklet a 6/2015. (V.29.) önkormányzati rendelethez</t>
  </si>
  <si>
    <t>6. melléklet a 6/2015. (V.29.) önkormányzati rendelethez</t>
  </si>
  <si>
    <t>K01 - Önkormányzati (irányító szervi) konszolidált beszámoló - K1.-K8. Költségvetési kiadások
                                                                                                                                                                                                               ezer Ft-ban</t>
  </si>
  <si>
    <t>7. melléklet a 6/2015. (V.29.) önkormányzati rendelethez</t>
  </si>
  <si>
    <t>8. mellékleta 6/2015. (V.29.) önkormányzati rendelethez</t>
  </si>
  <si>
    <t>9. melléklet a 6/2015. (V.29.) önkormányzati rendelethez</t>
  </si>
  <si>
    <r>
      <t xml:space="preserve">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5. melléklet a 6/2015. (V.29.) önkormányzati rendelethez</t>
    </r>
    <r>
      <rPr>
        <b/>
        <sz val="12"/>
        <rFont val="Arial"/>
        <family val="2"/>
      </rPr>
      <t xml:space="preserve">
MÉRLEG - ÖNKORMÁNYZAT</t>
    </r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</si>
</sst>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 ;\-0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0__"/>
    <numFmt numFmtId="170" formatCode="0.0%"/>
  </numFmts>
  <fonts count="7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E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E"/>
      <family val="0"/>
    </font>
    <font>
      <b/>
      <sz val="11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/>
      <bottom/>
    </border>
    <border>
      <left style="medium"/>
      <right style="medium"/>
      <top style="medium"/>
      <bottom style="thick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>
        <color indexed="63"/>
      </right>
      <top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4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5" xfId="0" applyFont="1" applyBorder="1" applyAlignment="1">
      <alignment horizontal="right" vertical="center" wrapText="1"/>
    </xf>
    <xf numFmtId="0" fontId="0" fillId="0" borderId="36" xfId="0" applyFont="1" applyBorder="1" applyAlignment="1">
      <alignment horizontal="righ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2" fillId="0" borderId="40" xfId="0" applyFont="1" applyBorder="1" applyAlignment="1">
      <alignment horizontal="center" vertical="center" wrapText="1"/>
    </xf>
    <xf numFmtId="0" fontId="2" fillId="0" borderId="33" xfId="0" applyFont="1" applyBorder="1" applyAlignment="1">
      <alignment/>
    </xf>
    <xf numFmtId="1" fontId="0" fillId="0" borderId="16" xfId="0" applyNumberFormat="1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/>
    </xf>
    <xf numFmtId="0" fontId="0" fillId="0" borderId="41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2" fillId="0" borderId="16" xfId="0" applyFont="1" applyBorder="1" applyAlignment="1">
      <alignment/>
    </xf>
    <xf numFmtId="0" fontId="2" fillId="0" borderId="30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0" fontId="0" fillId="0" borderId="44" xfId="0" applyBorder="1" applyAlignment="1">
      <alignment/>
    </xf>
    <xf numFmtId="0" fontId="2" fillId="0" borderId="12" xfId="0" applyFont="1" applyBorder="1" applyAlignment="1">
      <alignment horizontal="right" vertical="center" wrapText="1"/>
    </xf>
    <xf numFmtId="1" fontId="2" fillId="0" borderId="13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58" fillId="0" borderId="0" xfId="0" applyFont="1" applyAlignment="1">
      <alignment/>
    </xf>
    <xf numFmtId="0" fontId="62" fillId="0" borderId="16" xfId="0" applyFont="1" applyBorder="1" applyAlignment="1">
      <alignment/>
    </xf>
    <xf numFmtId="0" fontId="0" fillId="0" borderId="28" xfId="0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13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63" fillId="0" borderId="13" xfId="0" applyFont="1" applyBorder="1" applyAlignment="1">
      <alignment/>
    </xf>
    <xf numFmtId="0" fontId="64" fillId="0" borderId="19" xfId="0" applyFont="1" applyBorder="1" applyAlignment="1">
      <alignment horizontal="left"/>
    </xf>
    <xf numFmtId="0" fontId="62" fillId="0" borderId="19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9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27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45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6" xfId="0" applyFont="1" applyBorder="1" applyAlignment="1">
      <alignment/>
    </xf>
    <xf numFmtId="0" fontId="62" fillId="0" borderId="13" xfId="0" applyFont="1" applyBorder="1" applyAlignment="1">
      <alignment wrapText="1"/>
    </xf>
    <xf numFmtId="0" fontId="2" fillId="0" borderId="40" xfId="0" applyFont="1" applyBorder="1" applyAlignment="1">
      <alignment/>
    </xf>
    <xf numFmtId="0" fontId="0" fillId="0" borderId="0" xfId="0" applyAlignment="1">
      <alignment horizontal="center"/>
    </xf>
    <xf numFmtId="0" fontId="2" fillId="0" borderId="17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48" xfId="0" applyFont="1" applyBorder="1" applyAlignment="1">
      <alignment/>
    </xf>
    <xf numFmtId="1" fontId="2" fillId="0" borderId="17" xfId="0" applyNumberFormat="1" applyFont="1" applyBorder="1" applyAlignment="1">
      <alignment horizontal="right" vertical="center" wrapText="1"/>
    </xf>
    <xf numFmtId="0" fontId="2" fillId="0" borderId="47" xfId="0" applyFont="1" applyBorder="1" applyAlignment="1">
      <alignment/>
    </xf>
    <xf numFmtId="0" fontId="62" fillId="0" borderId="15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33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45" fillId="0" borderId="0" xfId="0" applyFont="1" applyAlignment="1">
      <alignment horizontal="right"/>
    </xf>
    <xf numFmtId="0" fontId="5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3" xfId="4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164" fontId="2" fillId="0" borderId="13" xfId="40" applyNumberFormat="1" applyFont="1" applyBorder="1" applyAlignment="1">
      <alignment/>
    </xf>
    <xf numFmtId="0" fontId="0" fillId="0" borderId="19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6" fillId="0" borderId="33" xfId="0" applyFont="1" applyBorder="1" applyAlignment="1">
      <alignment horizontal="left"/>
    </xf>
    <xf numFmtId="0" fontId="0" fillId="0" borderId="37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37" xfId="0" applyFont="1" applyBorder="1" applyAlignment="1">
      <alignment/>
    </xf>
    <xf numFmtId="0" fontId="0" fillId="0" borderId="47" xfId="0" applyBorder="1" applyAlignment="1">
      <alignment/>
    </xf>
    <xf numFmtId="0" fontId="65" fillId="0" borderId="0" xfId="54" applyFont="1">
      <alignment/>
      <protection/>
    </xf>
    <xf numFmtId="0" fontId="66" fillId="0" borderId="0" xfId="54" applyFont="1" applyAlignment="1">
      <alignment wrapText="1"/>
      <protection/>
    </xf>
    <xf numFmtId="0" fontId="67" fillId="0" borderId="0" xfId="54" applyFont="1" applyAlignment="1">
      <alignment horizontal="right"/>
      <protection/>
    </xf>
    <xf numFmtId="0" fontId="65" fillId="0" borderId="32" xfId="54" applyFont="1" applyBorder="1" applyAlignment="1">
      <alignment horizontal="center"/>
      <protection/>
    </xf>
    <xf numFmtId="3" fontId="68" fillId="0" borderId="32" xfId="54" applyNumberFormat="1" applyFont="1" applyBorder="1" applyAlignment="1">
      <alignment horizontal="left" vertical="top" wrapText="1" indent="1"/>
      <protection/>
    </xf>
    <xf numFmtId="3" fontId="65" fillId="0" borderId="32" xfId="54" applyNumberFormat="1" applyFont="1" applyBorder="1" applyAlignment="1">
      <alignment horizontal="right"/>
      <protection/>
    </xf>
    <xf numFmtId="0" fontId="67" fillId="0" borderId="32" xfId="54" applyFont="1" applyBorder="1" applyAlignment="1">
      <alignment horizontal="center"/>
      <protection/>
    </xf>
    <xf numFmtId="3" fontId="67" fillId="0" borderId="32" xfId="54" applyNumberFormat="1" applyFont="1" applyBorder="1">
      <alignment/>
      <protection/>
    </xf>
    <xf numFmtId="3" fontId="67" fillId="0" borderId="32" xfId="54" applyNumberFormat="1" applyFont="1" applyBorder="1" applyAlignment="1">
      <alignment horizontal="right"/>
      <protection/>
    </xf>
    <xf numFmtId="0" fontId="67" fillId="0" borderId="0" xfId="54" applyFont="1">
      <alignment/>
      <protection/>
    </xf>
    <xf numFmtId="0" fontId="67" fillId="0" borderId="32" xfId="54" applyFont="1" applyBorder="1">
      <alignment/>
      <protection/>
    </xf>
    <xf numFmtId="0" fontId="65" fillId="0" borderId="32" xfId="54" applyFont="1" applyBorder="1">
      <alignment/>
      <protection/>
    </xf>
    <xf numFmtId="3" fontId="68" fillId="0" borderId="32" xfId="54" applyNumberFormat="1" applyFont="1" applyBorder="1" applyAlignment="1">
      <alignment vertical="top" wrapText="1"/>
      <protection/>
    </xf>
    <xf numFmtId="3" fontId="68" fillId="0" borderId="32" xfId="54" applyNumberFormat="1" applyFont="1" applyBorder="1" applyAlignment="1">
      <alignment horizontal="right" vertical="top" wrapText="1"/>
      <protection/>
    </xf>
    <xf numFmtId="0" fontId="68" fillId="0" borderId="49" xfId="54" applyFont="1" applyBorder="1" applyAlignment="1">
      <alignment vertical="top" wrapText="1"/>
      <protection/>
    </xf>
    <xf numFmtId="0" fontId="68" fillId="0" borderId="50" xfId="54" applyFont="1" applyBorder="1" applyAlignment="1">
      <alignment vertical="top" wrapText="1"/>
      <protection/>
    </xf>
    <xf numFmtId="0" fontId="65" fillId="0" borderId="0" xfId="54" applyFont="1" applyAlignment="1">
      <alignment horizontal="left"/>
      <protection/>
    </xf>
    <xf numFmtId="3" fontId="68" fillId="0" borderId="31" xfId="54" applyNumberFormat="1" applyFont="1" applyBorder="1" applyAlignment="1">
      <alignment horizontal="right" vertical="top" wrapText="1"/>
      <protection/>
    </xf>
    <xf numFmtId="0" fontId="45" fillId="0" borderId="0" xfId="54">
      <alignment/>
      <protection/>
    </xf>
    <xf numFmtId="0" fontId="7" fillId="0" borderId="0" xfId="54" applyFont="1" applyAlignment="1">
      <alignment horizontal="right"/>
      <protection/>
    </xf>
    <xf numFmtId="0" fontId="8" fillId="0" borderId="32" xfId="54" applyFont="1" applyBorder="1" applyAlignment="1">
      <alignment horizontal="center"/>
      <protection/>
    </xf>
    <xf numFmtId="0" fontId="8" fillId="0" borderId="0" xfId="54" applyFont="1" applyAlignment="1">
      <alignment horizontal="center"/>
      <protection/>
    </xf>
    <xf numFmtId="0" fontId="11" fillId="0" borderId="32" xfId="54" applyFont="1" applyBorder="1" applyAlignment="1">
      <alignment horizontal="center"/>
      <protection/>
    </xf>
    <xf numFmtId="0" fontId="11" fillId="0" borderId="51" xfId="54" applyFont="1" applyBorder="1" applyAlignment="1">
      <alignment horizontal="left" wrapText="1" indent="1"/>
      <protection/>
    </xf>
    <xf numFmtId="3" fontId="11" fillId="0" borderId="32" xfId="54" applyNumberFormat="1" applyFont="1" applyBorder="1">
      <alignment/>
      <protection/>
    </xf>
    <xf numFmtId="0" fontId="11" fillId="0" borderId="52" xfId="54" applyFont="1" applyBorder="1" applyAlignment="1">
      <alignment horizontal="left" wrapText="1" indent="1"/>
      <protection/>
    </xf>
    <xf numFmtId="0" fontId="11" fillId="0" borderId="53" xfId="54" applyFont="1" applyBorder="1" applyAlignment="1">
      <alignment horizontal="left" wrapText="1" indent="1"/>
      <protection/>
    </xf>
    <xf numFmtId="0" fontId="11" fillId="0" borderId="54" xfId="54" applyFont="1" applyBorder="1" applyAlignment="1">
      <alignment horizontal="left" wrapText="1" indent="1"/>
      <protection/>
    </xf>
    <xf numFmtId="0" fontId="8" fillId="0" borderId="32" xfId="54" applyFont="1" applyBorder="1" applyAlignment="1">
      <alignment wrapText="1"/>
      <protection/>
    </xf>
    <xf numFmtId="3" fontId="8" fillId="0" borderId="32" xfId="54" applyNumberFormat="1" applyFont="1" applyBorder="1">
      <alignment/>
      <protection/>
    </xf>
    <xf numFmtId="0" fontId="7" fillId="0" borderId="0" xfId="54" applyFont="1">
      <alignment/>
      <protection/>
    </xf>
    <xf numFmtId="3" fontId="11" fillId="0" borderId="54" xfId="54" applyNumberFormat="1" applyFont="1" applyBorder="1" applyAlignment="1">
      <alignment horizontal="right" wrapText="1" indent="1"/>
      <protection/>
    </xf>
    <xf numFmtId="3" fontId="11" fillId="0" borderId="32" xfId="54" applyNumberFormat="1" applyFont="1" applyBorder="1" applyAlignment="1">
      <alignment horizontal="right"/>
      <protection/>
    </xf>
    <xf numFmtId="3" fontId="11" fillId="0" borderId="51" xfId="54" applyNumberFormat="1" applyFont="1" applyBorder="1" applyAlignment="1">
      <alignment horizontal="right" wrapText="1" indent="1"/>
      <protection/>
    </xf>
    <xf numFmtId="0" fontId="11" fillId="0" borderId="32" xfId="54" applyFont="1" applyBorder="1" applyAlignment="1">
      <alignment horizontal="left" wrapText="1" indent="1"/>
      <protection/>
    </xf>
    <xf numFmtId="3" fontId="11" fillId="0" borderId="32" xfId="54" applyNumberFormat="1" applyFont="1" applyBorder="1" applyAlignment="1">
      <alignment horizontal="right" wrapText="1" indent="1"/>
      <protection/>
    </xf>
    <xf numFmtId="0" fontId="8" fillId="0" borderId="32" xfId="54" applyFont="1" applyFill="1" applyBorder="1" applyAlignment="1">
      <alignment horizontal="left" wrapText="1" indent="1"/>
      <protection/>
    </xf>
    <xf numFmtId="3" fontId="8" fillId="0" borderId="32" xfId="54" applyNumberFormat="1" applyFont="1" applyBorder="1" applyAlignment="1">
      <alignment horizontal="right"/>
      <protection/>
    </xf>
    <xf numFmtId="0" fontId="11" fillId="0" borderId="45" xfId="54" applyFont="1" applyBorder="1" applyAlignment="1">
      <alignment horizontal="right" wrapText="1" indent="1"/>
      <protection/>
    </xf>
    <xf numFmtId="3" fontId="11" fillId="0" borderId="54" xfId="54" applyNumberFormat="1" applyFont="1" applyBorder="1" applyAlignment="1">
      <alignment wrapText="1"/>
      <protection/>
    </xf>
    <xf numFmtId="3" fontId="11" fillId="0" borderId="55" xfId="54" applyNumberFormat="1" applyFont="1" applyBorder="1" applyAlignment="1">
      <alignment horizontal="right" wrapText="1"/>
      <protection/>
    </xf>
    <xf numFmtId="3" fontId="11" fillId="0" borderId="51" xfId="54" applyNumberFormat="1" applyFont="1" applyBorder="1" applyAlignment="1">
      <alignment wrapText="1"/>
      <protection/>
    </xf>
    <xf numFmtId="3" fontId="11" fillId="0" borderId="32" xfId="54" applyNumberFormat="1" applyFont="1" applyBorder="1" applyAlignment="1">
      <alignment wrapText="1"/>
      <protection/>
    </xf>
    <xf numFmtId="3" fontId="11" fillId="0" borderId="32" xfId="54" applyNumberFormat="1" applyFont="1" applyBorder="1" applyAlignment="1">
      <alignment/>
      <protection/>
    </xf>
    <xf numFmtId="3" fontId="65" fillId="0" borderId="32" xfId="54" applyNumberFormat="1" applyFont="1" applyBorder="1" applyAlignment="1">
      <alignment/>
      <protection/>
    </xf>
    <xf numFmtId="0" fontId="8" fillId="0" borderId="54" xfId="54" applyFont="1" applyBorder="1" applyAlignment="1">
      <alignment horizontal="left" wrapText="1" indent="1"/>
      <protection/>
    </xf>
    <xf numFmtId="3" fontId="8" fillId="0" borderId="32" xfId="54" applyNumberFormat="1" applyFont="1" applyBorder="1" applyAlignment="1">
      <alignment/>
      <protection/>
    </xf>
    <xf numFmtId="3" fontId="8" fillId="0" borderId="55" xfId="54" applyNumberFormat="1" applyFont="1" applyBorder="1" applyAlignment="1">
      <alignment horizontal="right" wrapText="1"/>
      <protection/>
    </xf>
    <xf numFmtId="0" fontId="8" fillId="0" borderId="52" xfId="54" applyFont="1" applyBorder="1" applyAlignment="1">
      <alignment horizontal="left" wrapText="1" indent="1"/>
      <protection/>
    </xf>
    <xf numFmtId="3" fontId="45" fillId="0" borderId="0" xfId="54" applyNumberFormat="1">
      <alignment/>
      <protection/>
    </xf>
    <xf numFmtId="0" fontId="13" fillId="0" borderId="0" xfId="58">
      <alignment/>
      <protection/>
    </xf>
    <xf numFmtId="0" fontId="0" fillId="0" borderId="13" xfId="58" applyFont="1" applyBorder="1" applyAlignment="1">
      <alignment horizontal="center" vertical="top" wrapText="1"/>
      <protection/>
    </xf>
    <xf numFmtId="0" fontId="0" fillId="0" borderId="13" xfId="58" applyFont="1" applyBorder="1" applyAlignment="1">
      <alignment horizontal="left" vertical="top" wrapText="1"/>
      <protection/>
    </xf>
    <xf numFmtId="3" fontId="0" fillId="0" borderId="13" xfId="58" applyNumberFormat="1" applyFont="1" applyBorder="1" applyAlignment="1">
      <alignment horizontal="right" vertical="top" wrapText="1"/>
      <protection/>
    </xf>
    <xf numFmtId="0" fontId="2" fillId="0" borderId="13" xfId="58" applyFont="1" applyBorder="1" applyAlignment="1">
      <alignment horizontal="center" vertical="top" wrapText="1"/>
      <protection/>
    </xf>
    <xf numFmtId="0" fontId="2" fillId="0" borderId="13" xfId="58" applyFont="1" applyBorder="1" applyAlignment="1">
      <alignment horizontal="left" vertical="top" wrapText="1"/>
      <protection/>
    </xf>
    <xf numFmtId="3" fontId="2" fillId="0" borderId="13" xfId="58" applyNumberFormat="1" applyFont="1" applyBorder="1" applyAlignment="1">
      <alignment horizontal="right" vertical="top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>
      <alignment horizontal="center" vertical="top" wrapText="1"/>
      <protection/>
    </xf>
    <xf numFmtId="0" fontId="13" fillId="0" borderId="13" xfId="58" applyBorder="1">
      <alignment/>
      <protection/>
    </xf>
    <xf numFmtId="0" fontId="3" fillId="0" borderId="17" xfId="58" applyFont="1" applyFill="1" applyBorder="1" applyAlignment="1">
      <alignment horizontal="center" vertical="top" wrapText="1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3" fillId="0" borderId="3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42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56" xfId="0" applyFont="1" applyBorder="1" applyAlignment="1">
      <alignment/>
    </xf>
    <xf numFmtId="0" fontId="0" fillId="0" borderId="57" xfId="0" applyFont="1" applyBorder="1" applyAlignment="1">
      <alignment horizontal="right" vertical="center" wrapText="1"/>
    </xf>
    <xf numFmtId="0" fontId="0" fillId="0" borderId="43" xfId="0" applyFont="1" applyBorder="1" applyAlignment="1">
      <alignment/>
    </xf>
    <xf numFmtId="1" fontId="0" fillId="0" borderId="43" xfId="0" applyNumberFormat="1" applyFont="1" applyBorder="1" applyAlignment="1">
      <alignment horizontal="right" vertical="center" wrapText="1"/>
    </xf>
    <xf numFmtId="1" fontId="0" fillId="0" borderId="33" xfId="0" applyNumberFormat="1" applyFont="1" applyBorder="1" applyAlignment="1">
      <alignment horizontal="right" vertical="center" wrapText="1"/>
    </xf>
    <xf numFmtId="1" fontId="2" fillId="0" borderId="33" xfId="0" applyNumberFormat="1" applyFont="1" applyBorder="1" applyAlignment="1">
      <alignment horizontal="right" vertical="center" wrapText="1"/>
    </xf>
    <xf numFmtId="1" fontId="2" fillId="0" borderId="56" xfId="0" applyNumberFormat="1" applyFont="1" applyBorder="1" applyAlignment="1">
      <alignment horizontal="right" vertical="center" wrapText="1"/>
    </xf>
    <xf numFmtId="0" fontId="62" fillId="0" borderId="33" xfId="0" applyFont="1" applyBorder="1" applyAlignment="1">
      <alignment/>
    </xf>
    <xf numFmtId="0" fontId="2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right" vertical="center"/>
    </xf>
    <xf numFmtId="0" fontId="2" fillId="0" borderId="42" xfId="0" applyFont="1" applyBorder="1" applyAlignment="1">
      <alignment horizontal="right" wrapText="1"/>
    </xf>
    <xf numFmtId="0" fontId="62" fillId="0" borderId="28" xfId="0" applyFont="1" applyBorder="1" applyAlignment="1">
      <alignment/>
    </xf>
    <xf numFmtId="0" fontId="63" fillId="0" borderId="19" xfId="0" applyFont="1" applyBorder="1" applyAlignment="1">
      <alignment/>
    </xf>
    <xf numFmtId="0" fontId="64" fillId="0" borderId="58" xfId="0" applyFont="1" applyBorder="1" applyAlignment="1">
      <alignment/>
    </xf>
    <xf numFmtId="0" fontId="0" fillId="0" borderId="42" xfId="0" applyBorder="1" applyAlignment="1">
      <alignment/>
    </xf>
    <xf numFmtId="0" fontId="3" fillId="0" borderId="0" xfId="58" applyFont="1" applyFill="1" applyAlignment="1">
      <alignment horizontal="center" vertical="center" wrapText="1"/>
      <protection/>
    </xf>
    <xf numFmtId="0" fontId="14" fillId="0" borderId="0" xfId="58" applyFont="1" applyFill="1" applyAlignment="1">
      <alignment vertical="center"/>
      <protection/>
    </xf>
    <xf numFmtId="0" fontId="13" fillId="0" borderId="0" xfId="58" applyAlignment="1">
      <alignment vertical="top"/>
      <protection/>
    </xf>
    <xf numFmtId="0" fontId="3" fillId="0" borderId="13" xfId="58" applyFont="1" applyBorder="1" applyAlignment="1">
      <alignment horizontal="center" vertical="center"/>
      <protection/>
    </xf>
    <xf numFmtId="3" fontId="0" fillId="0" borderId="13" xfId="58" applyNumberFormat="1" applyFont="1" applyBorder="1">
      <alignment/>
      <protection/>
    </xf>
    <xf numFmtId="3" fontId="2" fillId="0" borderId="13" xfId="58" applyNumberFormat="1" applyFont="1" applyBorder="1">
      <alignment/>
      <protection/>
    </xf>
    <xf numFmtId="0" fontId="2" fillId="0" borderId="0" xfId="58" applyFont="1">
      <alignment/>
      <protection/>
    </xf>
    <xf numFmtId="0" fontId="0" fillId="0" borderId="0" xfId="0" applyAlignment="1">
      <alignment horizontal="right"/>
    </xf>
    <xf numFmtId="0" fontId="15" fillId="0" borderId="0" xfId="0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6" fillId="33" borderId="14" xfId="0" applyNumberFormat="1" applyFont="1" applyFill="1" applyBorder="1" applyAlignment="1">
      <alignment horizontal="center" vertical="center"/>
    </xf>
    <xf numFmtId="3" fontId="16" fillId="33" borderId="15" xfId="0" applyNumberFormat="1" applyFont="1" applyFill="1" applyBorder="1" applyAlignment="1">
      <alignment horizontal="center" vertical="center"/>
    </xf>
    <xf numFmtId="3" fontId="16" fillId="33" borderId="59" xfId="0" applyNumberFormat="1" applyFont="1" applyFill="1" applyBorder="1" applyAlignment="1">
      <alignment horizontal="center" vertical="center"/>
    </xf>
    <xf numFmtId="3" fontId="16" fillId="0" borderId="35" xfId="0" applyNumberFormat="1" applyFont="1" applyFill="1" applyBorder="1" applyAlignment="1">
      <alignment vertical="center" wrapText="1"/>
    </xf>
    <xf numFmtId="170" fontId="16" fillId="0" borderId="28" xfId="0" applyNumberFormat="1" applyFont="1" applyFill="1" applyBorder="1" applyAlignment="1">
      <alignment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170" fontId="16" fillId="0" borderId="44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horizontal="left" vertical="center"/>
    </xf>
    <xf numFmtId="3" fontId="15" fillId="0" borderId="60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vertical="center"/>
    </xf>
    <xf numFmtId="170" fontId="15" fillId="0" borderId="19" xfId="0" applyNumberFormat="1" applyFont="1" applyFill="1" applyBorder="1" applyAlignment="1">
      <alignment vertical="center"/>
    </xf>
    <xf numFmtId="3" fontId="16" fillId="0" borderId="12" xfId="0" applyNumberFormat="1" applyFont="1" applyFill="1" applyBorder="1" applyAlignment="1">
      <alignment vertical="center" wrapText="1"/>
    </xf>
    <xf numFmtId="3" fontId="15" fillId="0" borderId="61" xfId="0" applyNumberFormat="1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vertical="center"/>
    </xf>
    <xf numFmtId="170" fontId="16" fillId="0" borderId="43" xfId="0" applyNumberFormat="1" applyFont="1" applyFill="1" applyBorder="1" applyAlignment="1">
      <alignment vertical="center" wrapText="1"/>
    </xf>
    <xf numFmtId="170" fontId="15" fillId="0" borderId="33" xfId="0" applyNumberFormat="1" applyFont="1" applyFill="1" applyBorder="1" applyAlignment="1">
      <alignment vertical="center" wrapText="1"/>
    </xf>
    <xf numFmtId="3" fontId="16" fillId="0" borderId="60" xfId="0" applyNumberFormat="1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vertical="center"/>
    </xf>
    <xf numFmtId="3" fontId="16" fillId="0" borderId="61" xfId="0" applyNumberFormat="1" applyFont="1" applyFill="1" applyBorder="1" applyAlignment="1">
      <alignment vertical="center"/>
    </xf>
    <xf numFmtId="3" fontId="16" fillId="0" borderId="17" xfId="0" applyNumberFormat="1" applyFont="1" applyFill="1" applyBorder="1" applyAlignment="1">
      <alignment vertical="center"/>
    </xf>
    <xf numFmtId="3" fontId="15" fillId="0" borderId="17" xfId="0" applyNumberFormat="1" applyFont="1" applyFill="1" applyBorder="1" applyAlignment="1">
      <alignment vertical="center"/>
    </xf>
    <xf numFmtId="3" fontId="16" fillId="0" borderId="35" xfId="0" applyNumberFormat="1" applyFont="1" applyFill="1" applyBorder="1" applyAlignment="1">
      <alignment vertical="center"/>
    </xf>
    <xf numFmtId="3" fontId="16" fillId="0" borderId="16" xfId="0" applyNumberFormat="1" applyFont="1" applyFill="1" applyBorder="1" applyAlignment="1">
      <alignment vertical="center"/>
    </xf>
    <xf numFmtId="3" fontId="16" fillId="0" borderId="62" xfId="0" applyNumberFormat="1" applyFont="1" applyFill="1" applyBorder="1" applyAlignment="1">
      <alignment vertical="center"/>
    </xf>
    <xf numFmtId="170" fontId="16" fillId="0" borderId="33" xfId="0" applyNumberFormat="1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top"/>
    </xf>
    <xf numFmtId="0" fontId="15" fillId="0" borderId="13" xfId="0" applyFont="1" applyFill="1" applyBorder="1" applyAlignment="1">
      <alignment horizontal="left" vertical="center" wrapText="1"/>
    </xf>
    <xf numFmtId="3" fontId="15" fillId="0" borderId="12" xfId="0" applyNumberFormat="1" applyFont="1" applyFill="1" applyBorder="1" applyAlignment="1">
      <alignment vertical="center"/>
    </xf>
    <xf numFmtId="0" fontId="15" fillId="0" borderId="47" xfId="0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3" fontId="16" fillId="0" borderId="63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 wrapText="1"/>
    </xf>
    <xf numFmtId="3" fontId="16" fillId="0" borderId="38" xfId="0" applyNumberFormat="1" applyFont="1" applyFill="1" applyBorder="1" applyAlignment="1">
      <alignment vertical="center"/>
    </xf>
    <xf numFmtId="3" fontId="15" fillId="0" borderId="38" xfId="0" applyNumberFormat="1" applyFont="1" applyFill="1" applyBorder="1" applyAlignment="1">
      <alignment vertical="center"/>
    </xf>
    <xf numFmtId="3" fontId="16" fillId="0" borderId="53" xfId="0" applyNumberFormat="1" applyFont="1" applyFill="1" applyBorder="1" applyAlignment="1">
      <alignment vertical="center"/>
    </xf>
    <xf numFmtId="170" fontId="16" fillId="0" borderId="64" xfId="0" applyNumberFormat="1" applyFont="1" applyFill="1" applyBorder="1" applyAlignment="1">
      <alignment vertical="center"/>
    </xf>
    <xf numFmtId="3" fontId="16" fillId="0" borderId="36" xfId="0" applyNumberFormat="1" applyFont="1" applyFill="1" applyBorder="1" applyAlignment="1">
      <alignment vertical="center"/>
    </xf>
    <xf numFmtId="0" fontId="16" fillId="0" borderId="65" xfId="0" applyFont="1" applyFill="1" applyBorder="1" applyAlignment="1">
      <alignment vertical="center"/>
    </xf>
    <xf numFmtId="0" fontId="16" fillId="0" borderId="66" xfId="0" applyFont="1" applyFill="1" applyBorder="1" applyAlignment="1">
      <alignment vertical="center"/>
    </xf>
    <xf numFmtId="0" fontId="16" fillId="0" borderId="59" xfId="0" applyFont="1" applyFill="1" applyBorder="1" applyAlignment="1">
      <alignment vertical="center"/>
    </xf>
    <xf numFmtId="170" fontId="16" fillId="0" borderId="24" xfId="0" applyNumberFormat="1" applyFont="1" applyFill="1" applyBorder="1" applyAlignment="1">
      <alignment vertical="center"/>
    </xf>
    <xf numFmtId="3" fontId="16" fillId="0" borderId="21" xfId="0" applyNumberFormat="1" applyFont="1" applyFill="1" applyBorder="1" applyAlignment="1">
      <alignment vertical="center"/>
    </xf>
    <xf numFmtId="170" fontId="16" fillId="0" borderId="30" xfId="0" applyNumberFormat="1" applyFont="1" applyFill="1" applyBorder="1" applyAlignment="1">
      <alignment vertical="center"/>
    </xf>
    <xf numFmtId="0" fontId="15" fillId="0" borderId="62" xfId="0" applyFont="1" applyFill="1" applyBorder="1" applyAlignment="1">
      <alignment vertical="center" wrapText="1"/>
    </xf>
    <xf numFmtId="3" fontId="16" fillId="0" borderId="62" xfId="0" applyNumberFormat="1" applyFont="1" applyFill="1" applyBorder="1" applyAlignment="1">
      <alignment vertical="center" wrapText="1"/>
    </xf>
    <xf numFmtId="0" fontId="15" fillId="0" borderId="31" xfId="0" applyFont="1" applyFill="1" applyBorder="1" applyAlignment="1">
      <alignment vertical="center" wrapText="1"/>
    </xf>
    <xf numFmtId="3" fontId="16" fillId="0" borderId="62" xfId="0" applyNumberFormat="1" applyFont="1" applyFill="1" applyBorder="1" applyAlignment="1">
      <alignment horizontal="left" vertical="center"/>
    </xf>
    <xf numFmtId="170" fontId="16" fillId="0" borderId="31" xfId="0" applyNumberFormat="1" applyFont="1" applyFill="1" applyBorder="1" applyAlignment="1">
      <alignment vertical="center"/>
    </xf>
    <xf numFmtId="3" fontId="15" fillId="0" borderId="62" xfId="0" applyNumberFormat="1" applyFont="1" applyFill="1" applyBorder="1" applyAlignment="1">
      <alignment vertical="center"/>
    </xf>
    <xf numFmtId="3" fontId="15" fillId="0" borderId="31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47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top" wrapText="1"/>
    </xf>
    <xf numFmtId="0" fontId="16" fillId="0" borderId="47" xfId="0" applyFont="1" applyFill="1" applyBorder="1" applyAlignment="1">
      <alignment horizontal="left" vertical="top" wrapText="1"/>
    </xf>
    <xf numFmtId="0" fontId="2" fillId="0" borderId="42" xfId="0" applyFont="1" applyBorder="1" applyAlignment="1">
      <alignment horizontal="right"/>
    </xf>
    <xf numFmtId="0" fontId="17" fillId="0" borderId="16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33" xfId="0" applyFont="1" applyBorder="1" applyAlignment="1">
      <alignment horizontal="right"/>
    </xf>
    <xf numFmtId="0" fontId="18" fillId="0" borderId="42" xfId="0" applyFont="1" applyBorder="1" applyAlignment="1">
      <alignment horizontal="right"/>
    </xf>
    <xf numFmtId="0" fontId="18" fillId="0" borderId="13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1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7" fillId="0" borderId="44" xfId="0" applyFont="1" applyBorder="1" applyAlignment="1">
      <alignment horizontal="right"/>
    </xf>
    <xf numFmtId="0" fontId="17" fillId="0" borderId="33" xfId="0" applyFont="1" applyBorder="1" applyAlignment="1">
      <alignment horizontal="right"/>
    </xf>
    <xf numFmtId="0" fontId="17" fillId="0" borderId="10" xfId="0" applyFont="1" applyBorder="1" applyAlignment="1">
      <alignment/>
    </xf>
    <xf numFmtId="0" fontId="17" fillId="0" borderId="12" xfId="0" applyFont="1" applyBorder="1" applyAlignment="1">
      <alignment/>
    </xf>
    <xf numFmtId="0" fontId="12" fillId="0" borderId="0" xfId="56">
      <alignment/>
      <protection/>
    </xf>
    <xf numFmtId="0" fontId="0" fillId="0" borderId="13" xfId="56" applyFont="1" applyBorder="1" applyAlignment="1">
      <alignment horizontal="center" vertical="top" wrapText="1"/>
      <protection/>
    </xf>
    <xf numFmtId="0" fontId="0" fillId="0" borderId="13" xfId="56" applyFont="1" applyBorder="1" applyAlignment="1">
      <alignment horizontal="left" vertical="top" wrapText="1"/>
      <protection/>
    </xf>
    <xf numFmtId="3" fontId="0" fillId="0" borderId="13" xfId="56" applyNumberFormat="1" applyFont="1" applyBorder="1" applyAlignment="1">
      <alignment horizontal="right" vertical="top" wrapText="1"/>
      <protection/>
    </xf>
    <xf numFmtId="0" fontId="2" fillId="0" borderId="13" xfId="56" applyFont="1" applyBorder="1" applyAlignment="1">
      <alignment horizontal="center" vertical="top" wrapText="1"/>
      <protection/>
    </xf>
    <xf numFmtId="0" fontId="2" fillId="0" borderId="13" xfId="56" applyFont="1" applyBorder="1" applyAlignment="1">
      <alignment horizontal="left" vertical="top" wrapText="1"/>
      <protection/>
    </xf>
    <xf numFmtId="3" fontId="2" fillId="0" borderId="13" xfId="56" applyNumberFormat="1" applyFont="1" applyBorder="1" applyAlignment="1">
      <alignment horizontal="right" vertical="top" wrapText="1"/>
      <protection/>
    </xf>
    <xf numFmtId="0" fontId="20" fillId="0" borderId="13" xfId="56" applyFont="1" applyFill="1" applyBorder="1" applyAlignment="1">
      <alignment horizontal="center" vertical="top" wrapText="1"/>
      <protection/>
    </xf>
    <xf numFmtId="0" fontId="12" fillId="0" borderId="0" xfId="56" applyAlignment="1">
      <alignment horizontal="right"/>
      <protection/>
    </xf>
    <xf numFmtId="0" fontId="3" fillId="0" borderId="0" xfId="56" applyFont="1" applyFill="1" applyAlignment="1">
      <alignment horizontal="center" vertical="center" wrapText="1"/>
      <protection/>
    </xf>
    <xf numFmtId="0" fontId="19" fillId="0" borderId="0" xfId="56" applyFont="1" applyFill="1" applyAlignment="1">
      <alignment vertical="center"/>
      <protection/>
    </xf>
    <xf numFmtId="0" fontId="3" fillId="0" borderId="13" xfId="56" applyFont="1" applyFill="1" applyBorder="1" applyAlignment="1">
      <alignment horizontal="center" vertical="top" wrapText="1"/>
      <protection/>
    </xf>
    <xf numFmtId="0" fontId="2" fillId="0" borderId="13" xfId="56" applyFont="1" applyFill="1" applyBorder="1" applyAlignment="1">
      <alignment horizontal="center" vertical="center" wrapText="1"/>
      <protection/>
    </xf>
    <xf numFmtId="0" fontId="12" fillId="0" borderId="0" xfId="56" applyAlignment="1">
      <alignment vertical="center"/>
      <protection/>
    </xf>
    <xf numFmtId="0" fontId="19" fillId="0" borderId="0" xfId="56" applyFont="1" applyFill="1" applyAlignment="1">
      <alignment horizontal="right" vertical="center"/>
      <protection/>
    </xf>
    <xf numFmtId="0" fontId="2" fillId="0" borderId="13" xfId="56" applyFont="1" applyFill="1" applyBorder="1" applyAlignment="1">
      <alignment horizontal="center" vertical="top" wrapText="1"/>
      <protection/>
    </xf>
    <xf numFmtId="0" fontId="22" fillId="0" borderId="0" xfId="56" applyFont="1">
      <alignment/>
      <protection/>
    </xf>
    <xf numFmtId="0" fontId="3" fillId="0" borderId="67" xfId="58" applyFont="1" applyFill="1" applyBorder="1" applyAlignment="1">
      <alignment horizontal="center" vertical="top" wrapText="1"/>
      <protection/>
    </xf>
    <xf numFmtId="0" fontId="3" fillId="0" borderId="13" xfId="58" applyFont="1" applyFill="1" applyBorder="1" applyAlignment="1">
      <alignment horizontal="center" vertical="top" wrapText="1"/>
      <protection/>
    </xf>
    <xf numFmtId="0" fontId="5" fillId="0" borderId="13" xfId="58" applyFont="1" applyBorder="1" applyAlignment="1">
      <alignment horizontal="center" vertical="center"/>
      <protection/>
    </xf>
    <xf numFmtId="3" fontId="13" fillId="0" borderId="13" xfId="58" applyNumberFormat="1" applyBorder="1">
      <alignment/>
      <protection/>
    </xf>
    <xf numFmtId="3" fontId="14" fillId="0" borderId="13" xfId="58" applyNumberFormat="1" applyFont="1" applyBorder="1">
      <alignment/>
      <protection/>
    </xf>
    <xf numFmtId="0" fontId="14" fillId="0" borderId="0" xfId="58" applyFont="1">
      <alignment/>
      <protection/>
    </xf>
    <xf numFmtId="0" fontId="2" fillId="0" borderId="63" xfId="0" applyFont="1" applyBorder="1" applyAlignment="1">
      <alignment horizontal="left"/>
    </xf>
    <xf numFmtId="0" fontId="2" fillId="0" borderId="68" xfId="0" applyFont="1" applyBorder="1" applyAlignment="1">
      <alignment horizontal="left"/>
    </xf>
    <xf numFmtId="0" fontId="2" fillId="0" borderId="69" xfId="0" applyFont="1" applyBorder="1" applyAlignment="1">
      <alignment horizontal="left"/>
    </xf>
    <xf numFmtId="0" fontId="2" fillId="0" borderId="63" xfId="0" applyFont="1" applyBorder="1" applyAlignment="1">
      <alignment horizontal="left" wrapText="1"/>
    </xf>
    <xf numFmtId="0" fontId="2" fillId="0" borderId="68" xfId="0" applyFont="1" applyBorder="1" applyAlignment="1">
      <alignment horizontal="left" wrapText="1"/>
    </xf>
    <xf numFmtId="0" fontId="2" fillId="0" borderId="69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24" xfId="0" applyBorder="1" applyAlignment="1">
      <alignment horizontal="right"/>
    </xf>
    <xf numFmtId="0" fontId="0" fillId="0" borderId="24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0" borderId="24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2" fillId="0" borderId="52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9" fillId="0" borderId="52" xfId="0" applyFont="1" applyBorder="1" applyAlignment="1">
      <alignment horizontal="center"/>
    </xf>
    <xf numFmtId="0" fontId="69" fillId="0" borderId="62" xfId="0" applyFont="1" applyBorder="1" applyAlignment="1">
      <alignment horizontal="center"/>
    </xf>
    <xf numFmtId="0" fontId="70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/>
    </xf>
    <xf numFmtId="0" fontId="15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16" fillId="33" borderId="35" xfId="0" applyFont="1" applyFill="1" applyBorder="1" applyAlignment="1">
      <alignment horizontal="center" vertical="center" wrapText="1"/>
    </xf>
    <xf numFmtId="0" fontId="16" fillId="33" borderId="69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47" xfId="0" applyFont="1" applyFill="1" applyBorder="1" applyAlignment="1">
      <alignment horizontal="center" vertical="center" wrapText="1"/>
    </xf>
    <xf numFmtId="0" fontId="16" fillId="33" borderId="67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3" fontId="16" fillId="33" borderId="35" xfId="0" applyNumberFormat="1" applyFont="1" applyFill="1" applyBorder="1" applyAlignment="1">
      <alignment horizontal="center" vertical="center"/>
    </xf>
    <xf numFmtId="3" fontId="16" fillId="33" borderId="16" xfId="0" applyNumberFormat="1" applyFont="1" applyFill="1" applyBorder="1" applyAlignment="1">
      <alignment horizontal="center" vertical="center"/>
    </xf>
    <xf numFmtId="3" fontId="16" fillId="33" borderId="28" xfId="0" applyNumberFormat="1" applyFont="1" applyFill="1" applyBorder="1" applyAlignment="1">
      <alignment horizontal="center" vertical="center"/>
    </xf>
    <xf numFmtId="3" fontId="16" fillId="33" borderId="43" xfId="0" applyNumberFormat="1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left" vertical="center" wrapText="1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16" fillId="0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top" wrapText="1"/>
    </xf>
    <xf numFmtId="0" fontId="16" fillId="0" borderId="13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68" xfId="0" applyFont="1" applyFill="1" applyBorder="1" applyAlignment="1">
      <alignment horizontal="left" vertical="center" wrapText="1"/>
    </xf>
    <xf numFmtId="0" fontId="16" fillId="0" borderId="69" xfId="0" applyFont="1" applyFill="1" applyBorder="1" applyAlignment="1">
      <alignment horizontal="left" vertical="center" wrapText="1"/>
    </xf>
    <xf numFmtId="0" fontId="16" fillId="0" borderId="52" xfId="0" applyFont="1" applyFill="1" applyBorder="1" applyAlignment="1">
      <alignment horizontal="left" vertical="center"/>
    </xf>
    <xf numFmtId="0" fontId="16" fillId="0" borderId="62" xfId="0" applyFont="1" applyFill="1" applyBorder="1" applyAlignment="1">
      <alignment horizontal="left" vertical="center"/>
    </xf>
    <xf numFmtId="0" fontId="16" fillId="0" borderId="70" xfId="0" applyFont="1" applyFill="1" applyBorder="1" applyAlignment="1">
      <alignment horizontal="left" vertical="center" wrapText="1"/>
    </xf>
    <xf numFmtId="0" fontId="0" fillId="0" borderId="71" xfId="0" applyBorder="1" applyAlignment="1">
      <alignment/>
    </xf>
    <xf numFmtId="0" fontId="0" fillId="0" borderId="18" xfId="0" applyBorder="1" applyAlignment="1">
      <alignment/>
    </xf>
    <xf numFmtId="0" fontId="15" fillId="0" borderId="19" xfId="0" applyFont="1" applyFill="1" applyBorder="1" applyAlignment="1">
      <alignment horizontal="left" vertical="center"/>
    </xf>
    <xf numFmtId="0" fontId="15" fillId="0" borderId="72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/>
    </xf>
    <xf numFmtId="0" fontId="12" fillId="0" borderId="33" xfId="0" applyFont="1" applyBorder="1" applyAlignment="1">
      <alignment/>
    </xf>
    <xf numFmtId="0" fontId="16" fillId="0" borderId="52" xfId="0" applyFont="1" applyFill="1" applyBorder="1" applyAlignment="1">
      <alignment horizontal="left" vertical="center" wrapText="1"/>
    </xf>
    <xf numFmtId="0" fontId="16" fillId="0" borderId="62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 wrapText="1"/>
    </xf>
    <xf numFmtId="0" fontId="15" fillId="0" borderId="73" xfId="0" applyFont="1" applyFill="1" applyBorder="1" applyAlignment="1">
      <alignment horizontal="left" vertical="center" wrapText="1"/>
    </xf>
    <xf numFmtId="0" fontId="15" fillId="0" borderId="58" xfId="0" applyFont="1" applyFill="1" applyBorder="1" applyAlignment="1">
      <alignment horizontal="left" vertical="center" wrapText="1"/>
    </xf>
    <xf numFmtId="0" fontId="15" fillId="0" borderId="64" xfId="0" applyFont="1" applyFill="1" applyBorder="1" applyAlignment="1">
      <alignment horizontal="left" vertical="center" wrapText="1"/>
    </xf>
    <xf numFmtId="3" fontId="15" fillId="0" borderId="47" xfId="0" applyNumberFormat="1" applyFont="1" applyFill="1" applyBorder="1" applyAlignment="1">
      <alignment horizontal="right" vertical="center"/>
    </xf>
    <xf numFmtId="3" fontId="15" fillId="0" borderId="37" xfId="0" applyNumberFormat="1" applyFont="1" applyFill="1" applyBorder="1" applyAlignment="1">
      <alignment horizontal="right" vertical="center"/>
    </xf>
    <xf numFmtId="3" fontId="15" fillId="0" borderId="17" xfId="0" applyNumberFormat="1" applyFont="1" applyFill="1" applyBorder="1" applyAlignment="1">
      <alignment horizontal="right" vertical="center"/>
    </xf>
    <xf numFmtId="3" fontId="15" fillId="0" borderId="39" xfId="0" applyNumberFormat="1" applyFont="1" applyFill="1" applyBorder="1" applyAlignment="1">
      <alignment horizontal="right" vertical="center"/>
    </xf>
    <xf numFmtId="170" fontId="16" fillId="0" borderId="56" xfId="0" applyNumberFormat="1" applyFont="1" applyFill="1" applyBorder="1" applyAlignment="1">
      <alignment horizontal="right" vertical="center" wrapText="1"/>
    </xf>
    <xf numFmtId="170" fontId="16" fillId="0" borderId="74" xfId="0" applyNumberFormat="1" applyFont="1" applyFill="1" applyBorder="1" applyAlignment="1">
      <alignment horizontal="right" vertical="center" wrapText="1"/>
    </xf>
    <xf numFmtId="0" fontId="16" fillId="0" borderId="52" xfId="0" applyFont="1" applyFill="1" applyBorder="1" applyAlignment="1">
      <alignment horizontal="left" vertical="top"/>
    </xf>
    <xf numFmtId="0" fontId="16" fillId="0" borderId="62" xfId="0" applyFont="1" applyFill="1" applyBorder="1" applyAlignment="1">
      <alignment horizontal="left" vertical="top"/>
    </xf>
    <xf numFmtId="170" fontId="16" fillId="0" borderId="52" xfId="0" applyNumberFormat="1" applyFont="1" applyFill="1" applyBorder="1" applyAlignment="1">
      <alignment horizontal="left" vertical="center"/>
    </xf>
    <xf numFmtId="170" fontId="16" fillId="0" borderId="62" xfId="0" applyNumberFormat="1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 wrapText="1"/>
    </xf>
    <xf numFmtId="0" fontId="15" fillId="0" borderId="66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/>
    </xf>
    <xf numFmtId="0" fontId="16" fillId="0" borderId="71" xfId="0" applyFont="1" applyFill="1" applyBorder="1" applyAlignment="1">
      <alignment horizontal="left" vertical="center"/>
    </xf>
    <xf numFmtId="0" fontId="16" fillId="0" borderId="7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76" xfId="0" applyFont="1" applyFill="1" applyBorder="1" applyAlignment="1">
      <alignment horizontal="left" vertical="center"/>
    </xf>
    <xf numFmtId="0" fontId="16" fillId="0" borderId="52" xfId="0" applyFont="1" applyFill="1" applyBorder="1" applyAlignment="1">
      <alignment horizontal="left" vertical="top" wrapText="1"/>
    </xf>
    <xf numFmtId="0" fontId="16" fillId="0" borderId="62" xfId="0" applyFont="1" applyFill="1" applyBorder="1" applyAlignment="1">
      <alignment horizontal="left" vertical="top" wrapText="1"/>
    </xf>
    <xf numFmtId="0" fontId="16" fillId="0" borderId="31" xfId="0" applyFont="1" applyFill="1" applyBorder="1" applyAlignment="1">
      <alignment horizontal="left" vertical="top" wrapText="1"/>
    </xf>
    <xf numFmtId="0" fontId="16" fillId="0" borderId="31" xfId="0" applyFont="1" applyFill="1" applyBorder="1" applyAlignment="1">
      <alignment horizontal="left" vertical="top"/>
    </xf>
    <xf numFmtId="0" fontId="13" fillId="0" borderId="0" xfId="58" applyAlignment="1">
      <alignment horizontal="right" vertical="top"/>
      <protection/>
    </xf>
    <xf numFmtId="0" fontId="3" fillId="0" borderId="0" xfId="58" applyFont="1" applyFill="1" applyAlignment="1">
      <alignment horizontal="center" vertical="center" wrapText="1"/>
      <protection/>
    </xf>
    <xf numFmtId="0" fontId="17" fillId="0" borderId="13" xfId="58" applyFont="1" applyBorder="1" applyAlignment="1">
      <alignment horizontal="center" vertical="center"/>
      <protection/>
    </xf>
    <xf numFmtId="0" fontId="3" fillId="0" borderId="71" xfId="58" applyFont="1" applyFill="1" applyBorder="1" applyAlignment="1">
      <alignment horizontal="center" vertical="center" wrapText="1"/>
      <protection/>
    </xf>
    <xf numFmtId="0" fontId="14" fillId="0" borderId="71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0" fontId="3" fillId="0" borderId="17" xfId="58" applyFont="1" applyFill="1" applyBorder="1" applyAlignment="1">
      <alignment horizontal="center" vertical="top" wrapText="1"/>
      <protection/>
    </xf>
    <xf numFmtId="0" fontId="3" fillId="0" borderId="11" xfId="58" applyFont="1" applyFill="1" applyBorder="1" applyAlignment="1">
      <alignment horizontal="center" vertical="top" wrapText="1"/>
      <protection/>
    </xf>
    <xf numFmtId="0" fontId="17" fillId="0" borderId="13" xfId="58" applyFont="1" applyFill="1" applyBorder="1" applyAlignment="1">
      <alignment horizontal="center" vertical="center"/>
      <protection/>
    </xf>
    <xf numFmtId="0" fontId="3" fillId="0" borderId="0" xfId="56" applyFont="1" applyFill="1" applyAlignment="1">
      <alignment horizontal="center" vertical="top" wrapText="1"/>
      <protection/>
    </xf>
    <xf numFmtId="0" fontId="0" fillId="0" borderId="0" xfId="0" applyFill="1" applyAlignment="1">
      <alignment/>
    </xf>
    <xf numFmtId="0" fontId="12" fillId="0" borderId="0" xfId="56" applyAlignment="1">
      <alignment horizontal="right"/>
      <protection/>
    </xf>
    <xf numFmtId="0" fontId="3" fillId="0" borderId="0" xfId="56" applyFont="1" applyFill="1" applyAlignment="1">
      <alignment horizontal="center" vertical="center" wrapText="1"/>
      <protection/>
    </xf>
    <xf numFmtId="0" fontId="19" fillId="0" borderId="0" xfId="56" applyFont="1" applyFill="1" applyAlignment="1">
      <alignment vertical="center"/>
      <protection/>
    </xf>
    <xf numFmtId="0" fontId="19" fillId="0" borderId="0" xfId="56" applyFont="1" applyFill="1">
      <alignment/>
      <protection/>
    </xf>
    <xf numFmtId="0" fontId="20" fillId="0" borderId="0" xfId="56" applyFont="1" applyFill="1" applyAlignment="1">
      <alignment horizontal="center" vertical="top" wrapText="1"/>
      <protection/>
    </xf>
    <xf numFmtId="0" fontId="21" fillId="0" borderId="0" xfId="56" applyFont="1" applyFill="1">
      <alignment/>
      <protection/>
    </xf>
    <xf numFmtId="0" fontId="66" fillId="0" borderId="0" xfId="54" applyFont="1" applyAlignment="1">
      <alignment horizontal="center" wrapText="1"/>
      <protection/>
    </xf>
    <xf numFmtId="0" fontId="65" fillId="0" borderId="0" xfId="54" applyFont="1" applyAlignment="1">
      <alignment horizontal="right"/>
      <protection/>
    </xf>
    <xf numFmtId="0" fontId="9" fillId="0" borderId="0" xfId="54" applyFont="1" applyAlignment="1">
      <alignment horizontal="center"/>
      <protection/>
    </xf>
    <xf numFmtId="0" fontId="10" fillId="0" borderId="0" xfId="54" applyFont="1" applyAlignment="1">
      <alignment horizontal="left"/>
      <protection/>
    </xf>
    <xf numFmtId="0" fontId="45" fillId="0" borderId="0" xfId="54" applyAlignment="1">
      <alignment horizontal="left"/>
      <protection/>
    </xf>
    <xf numFmtId="0" fontId="11" fillId="0" borderId="0" xfId="54" applyFont="1" applyAlignment="1">
      <alignment horizontal="right"/>
      <protection/>
    </xf>
    <xf numFmtId="0" fontId="2" fillId="0" borderId="0" xfId="0" applyFont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2" xfId="55"/>
    <cellStyle name="Normál 2 3" xfId="56"/>
    <cellStyle name="Normál 3" xfId="57"/>
    <cellStyle name="Normál 4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85</xdr:row>
      <xdr:rowOff>219075</xdr:rowOff>
    </xdr:from>
    <xdr:ext cx="180975" cy="428625"/>
    <xdr:sp fLocksText="0">
      <xdr:nvSpPr>
        <xdr:cNvPr id="1" name="Szövegdoboz 1"/>
        <xdr:cNvSpPr txBox="1">
          <a:spLocks noChangeArrowheads="1"/>
        </xdr:cNvSpPr>
      </xdr:nvSpPr>
      <xdr:spPr>
        <a:xfrm>
          <a:off x="11096625" y="16811625"/>
          <a:ext cx="1809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PageLayoutView="0" workbookViewId="0" topLeftCell="A1">
      <selection activeCell="F43" sqref="F43"/>
    </sheetView>
  </sheetViews>
  <sheetFormatPr defaultColWidth="9.140625" defaultRowHeight="12.75"/>
  <cols>
    <col min="1" max="1" width="5.57421875" style="0" customWidth="1"/>
    <col min="2" max="2" width="6.8515625" style="0" customWidth="1"/>
    <col min="3" max="3" width="84.421875" style="0" customWidth="1"/>
    <col min="4" max="5" width="12.00390625" style="0" customWidth="1"/>
    <col min="6" max="6" width="14.421875" style="0" customWidth="1"/>
  </cols>
  <sheetData>
    <row r="1" spans="3:6" ht="12.75">
      <c r="C1" s="340" t="s">
        <v>1540</v>
      </c>
      <c r="D1" s="340"/>
      <c r="E1" s="340"/>
      <c r="F1" s="340"/>
    </row>
    <row r="2" spans="1:6" ht="9.75" customHeight="1">
      <c r="A2" s="343" t="s">
        <v>219</v>
      </c>
      <c r="B2" s="343"/>
      <c r="C2" s="343"/>
      <c r="D2" s="343"/>
      <c r="E2" s="343"/>
      <c r="F2" s="343"/>
    </row>
    <row r="3" spans="1:6" ht="11.25" customHeight="1">
      <c r="A3" s="343"/>
      <c r="B3" s="343"/>
      <c r="C3" s="343"/>
      <c r="D3" s="343"/>
      <c r="E3" s="343"/>
      <c r="F3" s="343"/>
    </row>
    <row r="4" spans="3:6" ht="13.5" thickBot="1">
      <c r="C4" s="341" t="s">
        <v>142</v>
      </c>
      <c r="D4" s="342"/>
      <c r="E4" s="342"/>
      <c r="F4" s="342"/>
    </row>
    <row r="5" spans="1:6" ht="45.75" customHeight="1" thickBot="1">
      <c r="A5" s="19" t="s">
        <v>67</v>
      </c>
      <c r="B5" s="20" t="s">
        <v>9</v>
      </c>
      <c r="C5" s="21" t="s">
        <v>0</v>
      </c>
      <c r="D5" s="38" t="s">
        <v>69</v>
      </c>
      <c r="E5" s="39" t="s">
        <v>220</v>
      </c>
      <c r="F5" s="40" t="s">
        <v>221</v>
      </c>
    </row>
    <row r="6" spans="1:6" ht="15.75" customHeight="1">
      <c r="A6" s="337" t="s">
        <v>1</v>
      </c>
      <c r="B6" s="338"/>
      <c r="C6" s="339"/>
      <c r="D6" s="23"/>
      <c r="E6" s="23"/>
      <c r="F6" s="65"/>
    </row>
    <row r="7" spans="1:6" ht="12.75">
      <c r="A7" s="4" t="s">
        <v>2</v>
      </c>
      <c r="B7" s="5" t="s">
        <v>70</v>
      </c>
      <c r="C7" s="5" t="s">
        <v>10</v>
      </c>
      <c r="D7" s="17">
        <v>10009</v>
      </c>
      <c r="E7" s="134">
        <v>10009</v>
      </c>
      <c r="F7" s="66">
        <v>10009</v>
      </c>
    </row>
    <row r="8" spans="1:6" ht="12.75">
      <c r="A8" s="15" t="s">
        <v>3</v>
      </c>
      <c r="B8" s="14">
        <v>113</v>
      </c>
      <c r="C8" s="5" t="s">
        <v>11</v>
      </c>
      <c r="D8" s="17">
        <v>8640</v>
      </c>
      <c r="E8" s="134">
        <v>13258</v>
      </c>
      <c r="F8" s="66">
        <v>13258</v>
      </c>
    </row>
    <row r="9" spans="1:6" ht="12.75">
      <c r="A9" s="2" t="s">
        <v>4</v>
      </c>
      <c r="B9" s="14">
        <v>114</v>
      </c>
      <c r="C9" s="6" t="s">
        <v>12</v>
      </c>
      <c r="D9" s="17">
        <v>1448</v>
      </c>
      <c r="E9" s="134">
        <v>1448</v>
      </c>
      <c r="F9" s="66">
        <v>1448</v>
      </c>
    </row>
    <row r="10" spans="1:6" ht="12.75">
      <c r="A10" s="2" t="s">
        <v>5</v>
      </c>
      <c r="B10" s="14">
        <v>115</v>
      </c>
      <c r="C10" s="6" t="s">
        <v>13</v>
      </c>
      <c r="D10" s="17">
        <v>1010</v>
      </c>
      <c r="E10" s="134">
        <v>1650</v>
      </c>
      <c r="F10" s="66">
        <v>1650</v>
      </c>
    </row>
    <row r="11" spans="1:6" ht="12.75">
      <c r="A11" s="2" t="s">
        <v>6</v>
      </c>
      <c r="B11" s="14">
        <v>116</v>
      </c>
      <c r="C11" s="5" t="s">
        <v>71</v>
      </c>
      <c r="D11" s="17">
        <v>0</v>
      </c>
      <c r="E11" s="134">
        <v>1832</v>
      </c>
      <c r="F11" s="66">
        <v>1832</v>
      </c>
    </row>
    <row r="12" spans="1:6" s="1" customFormat="1" ht="12.75">
      <c r="A12" s="9" t="s">
        <v>7</v>
      </c>
      <c r="B12" s="28">
        <v>11</v>
      </c>
      <c r="C12" s="8" t="s">
        <v>76</v>
      </c>
      <c r="D12" s="16">
        <f>SUM(D7:D11)</f>
        <v>21107</v>
      </c>
      <c r="E12" s="16">
        <f>SUM(E7:E11)</f>
        <v>28197</v>
      </c>
      <c r="F12" s="56">
        <f>SUM(F7:F11)</f>
        <v>28197</v>
      </c>
    </row>
    <row r="13" spans="1:6" s="1" customFormat="1" ht="12.75">
      <c r="A13" s="9" t="s">
        <v>8</v>
      </c>
      <c r="B13" s="28">
        <v>16</v>
      </c>
      <c r="C13" s="8" t="s">
        <v>223</v>
      </c>
      <c r="D13" s="16">
        <v>0</v>
      </c>
      <c r="E13" s="135">
        <v>574</v>
      </c>
      <c r="F13" s="56">
        <v>574</v>
      </c>
    </row>
    <row r="14" spans="1:6" s="1" customFormat="1" ht="12.75">
      <c r="A14" s="9" t="s">
        <v>17</v>
      </c>
      <c r="B14" s="28">
        <v>1</v>
      </c>
      <c r="C14" s="8" t="s">
        <v>236</v>
      </c>
      <c r="D14" s="16">
        <f>D12+D13</f>
        <v>21107</v>
      </c>
      <c r="E14" s="16">
        <f>E12+E13</f>
        <v>28771</v>
      </c>
      <c r="F14" s="56">
        <f>F12+F13</f>
        <v>28771</v>
      </c>
    </row>
    <row r="15" spans="1:6" s="1" customFormat="1" ht="12.75">
      <c r="A15" s="9" t="s">
        <v>19</v>
      </c>
      <c r="B15" s="28">
        <v>21</v>
      </c>
      <c r="C15" s="8" t="s">
        <v>78</v>
      </c>
      <c r="D15" s="16">
        <v>0</v>
      </c>
      <c r="E15" s="135">
        <v>1289</v>
      </c>
      <c r="F15" s="56">
        <v>1289</v>
      </c>
    </row>
    <row r="16" spans="1:6" s="1" customFormat="1" ht="12.75">
      <c r="A16" s="9" t="s">
        <v>21</v>
      </c>
      <c r="B16" s="28">
        <v>25</v>
      </c>
      <c r="C16" s="8" t="s">
        <v>210</v>
      </c>
      <c r="D16" s="16">
        <v>0</v>
      </c>
      <c r="E16" s="135">
        <v>45575</v>
      </c>
      <c r="F16" s="56">
        <v>45575</v>
      </c>
    </row>
    <row r="17" spans="1:6" ht="12.75">
      <c r="A17" s="9" t="s">
        <v>23</v>
      </c>
      <c r="B17" s="14">
        <v>311</v>
      </c>
      <c r="C17" s="5" t="s">
        <v>65</v>
      </c>
      <c r="D17" s="17">
        <v>2900</v>
      </c>
      <c r="E17" s="134">
        <v>2657</v>
      </c>
      <c r="F17" s="66">
        <v>2657</v>
      </c>
    </row>
    <row r="18" spans="1:6" s="1" customFormat="1" ht="12.75">
      <c r="A18" s="9" t="s">
        <v>25</v>
      </c>
      <c r="B18" s="28">
        <v>31</v>
      </c>
      <c r="C18" s="8" t="s">
        <v>224</v>
      </c>
      <c r="D18" s="16">
        <f>D17</f>
        <v>2900</v>
      </c>
      <c r="E18" s="16">
        <f>E17</f>
        <v>2657</v>
      </c>
      <c r="F18" s="56">
        <f>F17</f>
        <v>2657</v>
      </c>
    </row>
    <row r="19" spans="1:6" ht="12.75">
      <c r="A19" s="9" t="s">
        <v>27</v>
      </c>
      <c r="B19" s="14">
        <v>3511</v>
      </c>
      <c r="C19" s="6" t="s">
        <v>22</v>
      </c>
      <c r="D19" s="17">
        <v>45000</v>
      </c>
      <c r="E19" s="134">
        <v>55902</v>
      </c>
      <c r="F19" s="66">
        <v>55902</v>
      </c>
    </row>
    <row r="20" spans="1:6" ht="12.75">
      <c r="A20" s="9" t="s">
        <v>29</v>
      </c>
      <c r="B20" s="14">
        <v>354</v>
      </c>
      <c r="C20" s="6" t="s">
        <v>24</v>
      </c>
      <c r="D20" s="17">
        <v>2500</v>
      </c>
      <c r="E20" s="134">
        <v>2888</v>
      </c>
      <c r="F20" s="66">
        <v>2888</v>
      </c>
    </row>
    <row r="21" spans="1:6" s="1" customFormat="1" ht="12.75">
      <c r="A21" s="9" t="s">
        <v>31</v>
      </c>
      <c r="B21" s="28">
        <v>35</v>
      </c>
      <c r="C21" s="8" t="s">
        <v>225</v>
      </c>
      <c r="D21" s="16">
        <f>SUM(D19:D20)</f>
        <v>47500</v>
      </c>
      <c r="E21" s="16">
        <f>SUM(E19:E20)</f>
        <v>58790</v>
      </c>
      <c r="F21" s="56">
        <f>SUM(F19:F20)</f>
        <v>58790</v>
      </c>
    </row>
    <row r="22" spans="1:6" ht="12.75">
      <c r="A22" s="9" t="s">
        <v>33</v>
      </c>
      <c r="B22" s="14">
        <v>36</v>
      </c>
      <c r="C22" s="5" t="s">
        <v>28</v>
      </c>
      <c r="D22" s="17">
        <v>1300</v>
      </c>
      <c r="E22" s="134">
        <v>1847</v>
      </c>
      <c r="F22" s="66">
        <v>1847</v>
      </c>
    </row>
    <row r="23" spans="1:6" s="1" customFormat="1" ht="12.75">
      <c r="A23" s="9" t="s">
        <v>35</v>
      </c>
      <c r="B23" s="28">
        <v>3</v>
      </c>
      <c r="C23" s="8" t="s">
        <v>226</v>
      </c>
      <c r="D23" s="16">
        <f>SUM(D18,D21,D22)</f>
        <v>51700</v>
      </c>
      <c r="E23" s="16">
        <f>SUM(E18,E21,E22)</f>
        <v>63294</v>
      </c>
      <c r="F23" s="56">
        <f>SUM(F18,F21,F22)</f>
        <v>63294</v>
      </c>
    </row>
    <row r="24" spans="1:6" ht="12.75">
      <c r="A24" s="9" t="s">
        <v>37</v>
      </c>
      <c r="B24" s="14">
        <v>401</v>
      </c>
      <c r="C24" s="5" t="s">
        <v>32</v>
      </c>
      <c r="D24" s="17">
        <v>3307</v>
      </c>
      <c r="E24" s="134">
        <v>2125</v>
      </c>
      <c r="F24" s="66">
        <v>2125</v>
      </c>
    </row>
    <row r="25" spans="1:6" ht="12.75">
      <c r="A25" s="9" t="s">
        <v>39</v>
      </c>
      <c r="B25" s="14">
        <v>402</v>
      </c>
      <c r="C25" s="5" t="s">
        <v>34</v>
      </c>
      <c r="D25" s="17">
        <v>23216</v>
      </c>
      <c r="E25" s="134">
        <v>4651</v>
      </c>
      <c r="F25" s="66">
        <v>4651</v>
      </c>
    </row>
    <row r="26" spans="1:6" ht="12.75">
      <c r="A26" s="9" t="s">
        <v>41</v>
      </c>
      <c r="B26" s="14">
        <v>4021</v>
      </c>
      <c r="C26" s="5" t="s">
        <v>36</v>
      </c>
      <c r="D26" s="17">
        <v>0</v>
      </c>
      <c r="E26" s="134">
        <v>7163</v>
      </c>
      <c r="F26" s="66">
        <v>7157</v>
      </c>
    </row>
    <row r="27" spans="1:6" ht="12.75">
      <c r="A27" s="9" t="s">
        <v>43</v>
      </c>
      <c r="B27" s="14">
        <v>4022</v>
      </c>
      <c r="C27" s="5" t="s">
        <v>38</v>
      </c>
      <c r="D27" s="17">
        <v>0</v>
      </c>
      <c r="E27" s="134">
        <v>0</v>
      </c>
      <c r="F27" s="66">
        <v>0</v>
      </c>
    </row>
    <row r="28" spans="1:7" ht="12.75">
      <c r="A28" s="9" t="s">
        <v>45</v>
      </c>
      <c r="B28" s="14">
        <v>405</v>
      </c>
      <c r="C28" s="5" t="s">
        <v>212</v>
      </c>
      <c r="D28" s="17">
        <v>3935</v>
      </c>
      <c r="E28" s="134">
        <v>6943</v>
      </c>
      <c r="F28" s="66">
        <v>6827</v>
      </c>
      <c r="G28" s="142"/>
    </row>
    <row r="29" spans="1:6" ht="12.75">
      <c r="A29" s="9" t="s">
        <v>47</v>
      </c>
      <c r="B29" s="14">
        <v>406</v>
      </c>
      <c r="C29" s="5" t="s">
        <v>42</v>
      </c>
      <c r="D29" s="17">
        <v>6251</v>
      </c>
      <c r="E29" s="134">
        <v>4460</v>
      </c>
      <c r="F29" s="66">
        <v>4427</v>
      </c>
    </row>
    <row r="30" spans="1:6" ht="12.75">
      <c r="A30" s="9" t="s">
        <v>49</v>
      </c>
      <c r="B30" s="14">
        <v>408</v>
      </c>
      <c r="C30" s="5" t="s">
        <v>44</v>
      </c>
      <c r="D30" s="17">
        <v>50</v>
      </c>
      <c r="E30" s="134">
        <v>23</v>
      </c>
      <c r="F30" s="66">
        <v>23</v>
      </c>
    </row>
    <row r="31" spans="1:6" ht="12.75">
      <c r="A31" s="9" t="s">
        <v>51</v>
      </c>
      <c r="B31" s="14">
        <v>410</v>
      </c>
      <c r="C31" s="5" t="s">
        <v>213</v>
      </c>
      <c r="D31" s="17">
        <v>7364</v>
      </c>
      <c r="E31" s="134">
        <v>104</v>
      </c>
      <c r="F31" s="66">
        <v>105</v>
      </c>
    </row>
    <row r="32" spans="1:6" s="1" customFormat="1" ht="12.75">
      <c r="A32" s="9" t="s">
        <v>53</v>
      </c>
      <c r="B32" s="28">
        <v>4</v>
      </c>
      <c r="C32" s="8" t="s">
        <v>227</v>
      </c>
      <c r="D32" s="16">
        <f>SUM(D24:D31)</f>
        <v>44123</v>
      </c>
      <c r="E32" s="16">
        <f>SUM(E24:E31)</f>
        <v>25469</v>
      </c>
      <c r="F32" s="56">
        <f>SUM(F24:F31)</f>
        <v>25315</v>
      </c>
    </row>
    <row r="33" spans="1:6" s="1" customFormat="1" ht="12.75">
      <c r="A33" s="9" t="s">
        <v>55</v>
      </c>
      <c r="B33" s="28">
        <v>53</v>
      </c>
      <c r="C33" s="8" t="s">
        <v>80</v>
      </c>
      <c r="D33" s="16">
        <v>0</v>
      </c>
      <c r="E33" s="135">
        <v>30</v>
      </c>
      <c r="F33" s="56">
        <v>30</v>
      </c>
    </row>
    <row r="34" spans="1:6" s="33" customFormat="1" ht="12.75">
      <c r="A34" s="9" t="s">
        <v>57</v>
      </c>
      <c r="B34" s="31">
        <v>62</v>
      </c>
      <c r="C34" s="32" t="s">
        <v>73</v>
      </c>
      <c r="D34" s="17">
        <v>0</v>
      </c>
      <c r="E34" s="134">
        <v>20</v>
      </c>
      <c r="F34" s="67">
        <v>20</v>
      </c>
    </row>
    <row r="35" spans="1:6" ht="12.75">
      <c r="A35" s="9" t="s">
        <v>59</v>
      </c>
      <c r="B35" s="14">
        <v>63</v>
      </c>
      <c r="C35" s="5" t="s">
        <v>52</v>
      </c>
      <c r="D35" s="17">
        <v>32887</v>
      </c>
      <c r="E35" s="134">
        <v>58309</v>
      </c>
      <c r="F35" s="66">
        <v>58309</v>
      </c>
    </row>
    <row r="36" spans="1:6" s="1" customFormat="1" ht="12.75">
      <c r="A36" s="9" t="s">
        <v>61</v>
      </c>
      <c r="B36" s="28">
        <v>6</v>
      </c>
      <c r="C36" s="8" t="s">
        <v>228</v>
      </c>
      <c r="D36" s="16">
        <f>SUM(D34:D35)</f>
        <v>32887</v>
      </c>
      <c r="E36" s="16">
        <f>SUM(E34:E35)</f>
        <v>58329</v>
      </c>
      <c r="F36" s="56">
        <f>SUM(F34:F35)</f>
        <v>58329</v>
      </c>
    </row>
    <row r="37" spans="1:6" ht="12.75">
      <c r="A37" s="9" t="s">
        <v>62</v>
      </c>
      <c r="B37" s="14">
        <v>73</v>
      </c>
      <c r="C37" s="5" t="s">
        <v>56</v>
      </c>
      <c r="D37" s="17">
        <v>54627</v>
      </c>
      <c r="E37" s="134">
        <v>0</v>
      </c>
      <c r="F37" s="66">
        <v>0</v>
      </c>
    </row>
    <row r="38" spans="1:6" s="1" customFormat="1" ht="12.75">
      <c r="A38" s="9" t="s">
        <v>72</v>
      </c>
      <c r="B38" s="28">
        <v>7</v>
      </c>
      <c r="C38" s="8" t="s">
        <v>229</v>
      </c>
      <c r="D38" s="16">
        <f>D37</f>
        <v>54627</v>
      </c>
      <c r="E38" s="16">
        <f>E37</f>
        <v>0</v>
      </c>
      <c r="F38" s="56">
        <f>F37</f>
        <v>0</v>
      </c>
    </row>
    <row r="39" spans="1:6" s="33" customFormat="1" ht="12.75">
      <c r="A39" s="9" t="s">
        <v>74</v>
      </c>
      <c r="B39" s="31">
        <v>8112</v>
      </c>
      <c r="C39" s="34" t="s">
        <v>75</v>
      </c>
      <c r="D39" s="17">
        <v>19557</v>
      </c>
      <c r="E39" s="134">
        <v>42141</v>
      </c>
      <c r="F39" s="67">
        <v>42141</v>
      </c>
    </row>
    <row r="40" spans="1:6" ht="12.75">
      <c r="A40" s="9" t="s">
        <v>79</v>
      </c>
      <c r="B40" s="6">
        <v>815</v>
      </c>
      <c r="C40" s="13" t="s">
        <v>222</v>
      </c>
      <c r="D40" s="17">
        <v>0</v>
      </c>
      <c r="E40" s="134">
        <v>0</v>
      </c>
      <c r="F40" s="66">
        <v>642</v>
      </c>
    </row>
    <row r="41" spans="1:6" ht="12.75">
      <c r="A41" s="9" t="s">
        <v>139</v>
      </c>
      <c r="B41" s="6">
        <v>8131</v>
      </c>
      <c r="C41" s="13" t="s">
        <v>141</v>
      </c>
      <c r="D41" s="17">
        <v>0</v>
      </c>
      <c r="E41" s="17">
        <v>16925</v>
      </c>
      <c r="F41" s="41">
        <v>16925</v>
      </c>
    </row>
    <row r="42" spans="1:6" s="1" customFormat="1" ht="12.75">
      <c r="A42" s="9" t="s">
        <v>211</v>
      </c>
      <c r="B42" s="8">
        <v>8</v>
      </c>
      <c r="C42" s="8" t="s">
        <v>230</v>
      </c>
      <c r="D42" s="16">
        <f>SUM(D39:D41)</f>
        <v>19557</v>
      </c>
      <c r="E42" s="16">
        <f>SUM(E39:E41)</f>
        <v>59066</v>
      </c>
      <c r="F42" s="56">
        <f>SUM(F39:F41)</f>
        <v>59708</v>
      </c>
    </row>
    <row r="43" spans="1:6" s="1" customFormat="1" ht="13.5" customHeight="1" thickBot="1">
      <c r="A43" s="143" t="s">
        <v>216</v>
      </c>
      <c r="B43" s="29"/>
      <c r="C43" s="11" t="s">
        <v>705</v>
      </c>
      <c r="D43" s="26">
        <f>SUM(D14,D15,D16,D23,D32,D33,D36,D38,D42)</f>
        <v>224001</v>
      </c>
      <c r="E43" s="26">
        <f>SUM(E14,E15,E16,E23,E32,E33,E36,E38,E42)</f>
        <v>281823</v>
      </c>
      <c r="F43" s="64">
        <f>SUM(F14,F15,F16,F23,F32,F33,F36,F38,F42)</f>
        <v>282311</v>
      </c>
    </row>
    <row r="44" spans="1:6" s="1" customFormat="1" ht="30" customHeight="1" thickBot="1">
      <c r="A44" s="22"/>
      <c r="B44" s="22"/>
      <c r="C44" s="22"/>
      <c r="D44" s="22"/>
      <c r="E44" s="22"/>
      <c r="F44" s="22"/>
    </row>
    <row r="45" spans="1:6" ht="58.5" customHeight="1" thickBot="1">
      <c r="A45" s="19" t="s">
        <v>67</v>
      </c>
      <c r="B45" s="20" t="s">
        <v>9</v>
      </c>
      <c r="C45" s="21" t="s">
        <v>0</v>
      </c>
      <c r="D45" s="38" t="s">
        <v>69</v>
      </c>
      <c r="E45" s="40" t="s">
        <v>68</v>
      </c>
      <c r="F45" s="40" t="s">
        <v>221</v>
      </c>
    </row>
    <row r="46" spans="1:6" ht="19.5" customHeight="1">
      <c r="A46" s="334" t="s">
        <v>63</v>
      </c>
      <c r="B46" s="335"/>
      <c r="C46" s="335"/>
      <c r="D46" s="27"/>
      <c r="E46" s="27"/>
      <c r="F46" s="65"/>
    </row>
    <row r="47" spans="1:6" ht="12.75">
      <c r="A47" s="2" t="s">
        <v>2</v>
      </c>
      <c r="B47" s="35" t="s">
        <v>70</v>
      </c>
      <c r="C47" s="3" t="s">
        <v>10</v>
      </c>
      <c r="D47" s="18">
        <v>0</v>
      </c>
      <c r="E47" s="18">
        <f>F47-D47</f>
        <v>0</v>
      </c>
      <c r="F47" s="66">
        <v>0</v>
      </c>
    </row>
    <row r="48" spans="1:6" ht="12.75">
      <c r="A48" s="2" t="s">
        <v>3</v>
      </c>
      <c r="B48" s="14">
        <v>113</v>
      </c>
      <c r="C48" s="5" t="s">
        <v>11</v>
      </c>
      <c r="D48" s="17">
        <v>0</v>
      </c>
      <c r="E48" s="18">
        <f aca="true" t="shared" si="0" ref="E48:E75">F48-D48</f>
        <v>0</v>
      </c>
      <c r="F48" s="66">
        <v>0</v>
      </c>
    </row>
    <row r="49" spans="1:6" ht="12.75">
      <c r="A49" s="2" t="s">
        <v>4</v>
      </c>
      <c r="B49" s="14">
        <v>114</v>
      </c>
      <c r="C49" s="6" t="s">
        <v>12</v>
      </c>
      <c r="D49" s="17">
        <v>0</v>
      </c>
      <c r="E49" s="18">
        <f t="shared" si="0"/>
        <v>0</v>
      </c>
      <c r="F49" s="66">
        <v>0</v>
      </c>
    </row>
    <row r="50" spans="1:6" ht="12.75">
      <c r="A50" s="2" t="s">
        <v>5</v>
      </c>
      <c r="B50" s="14">
        <v>115</v>
      </c>
      <c r="C50" s="6" t="s">
        <v>13</v>
      </c>
      <c r="D50" s="17">
        <v>0</v>
      </c>
      <c r="E50" s="18">
        <f t="shared" si="0"/>
        <v>0</v>
      </c>
      <c r="F50" s="66">
        <v>0</v>
      </c>
    </row>
    <row r="51" spans="1:6" s="1" customFormat="1" ht="12.75">
      <c r="A51" s="9" t="s">
        <v>6</v>
      </c>
      <c r="B51" s="28">
        <v>11</v>
      </c>
      <c r="C51" s="8" t="s">
        <v>14</v>
      </c>
      <c r="D51" s="16">
        <f>SUM(D47:D50)</f>
        <v>0</v>
      </c>
      <c r="E51" s="16">
        <f>SUM(E47:E50)</f>
        <v>0</v>
      </c>
      <c r="F51" s="56">
        <f>SUM(F47:F50)</f>
        <v>0</v>
      </c>
    </row>
    <row r="52" spans="1:6" s="1" customFormat="1" ht="12.75">
      <c r="A52" s="9" t="s">
        <v>7</v>
      </c>
      <c r="B52" s="28">
        <v>1</v>
      </c>
      <c r="C52" s="8" t="s">
        <v>15</v>
      </c>
      <c r="D52" s="16">
        <f>D51</f>
        <v>0</v>
      </c>
      <c r="E52" s="16">
        <f>E51</f>
        <v>0</v>
      </c>
      <c r="F52" s="56">
        <f>F51</f>
        <v>0</v>
      </c>
    </row>
    <row r="53" spans="1:6" s="1" customFormat="1" ht="12.75">
      <c r="A53" s="9" t="s">
        <v>8</v>
      </c>
      <c r="B53" s="28">
        <v>21</v>
      </c>
      <c r="C53" s="8" t="s">
        <v>16</v>
      </c>
      <c r="D53" s="16">
        <v>0</v>
      </c>
      <c r="E53" s="18">
        <f t="shared" si="0"/>
        <v>0</v>
      </c>
      <c r="F53" s="56">
        <v>0</v>
      </c>
    </row>
    <row r="54" spans="1:6" ht="12.75">
      <c r="A54" s="2" t="s">
        <v>17</v>
      </c>
      <c r="B54" s="14">
        <v>311</v>
      </c>
      <c r="C54" s="6" t="s">
        <v>18</v>
      </c>
      <c r="D54" s="24">
        <v>0</v>
      </c>
      <c r="E54" s="18">
        <f t="shared" si="0"/>
        <v>0</v>
      </c>
      <c r="F54" s="66">
        <v>0</v>
      </c>
    </row>
    <row r="55" spans="1:6" s="1" customFormat="1" ht="12.75">
      <c r="A55" s="9" t="s">
        <v>19</v>
      </c>
      <c r="B55" s="28">
        <v>31</v>
      </c>
      <c r="C55" s="8" t="s">
        <v>20</v>
      </c>
      <c r="D55" s="16">
        <f>D54</f>
        <v>0</v>
      </c>
      <c r="E55" s="16">
        <f>E54</f>
        <v>0</v>
      </c>
      <c r="F55" s="56">
        <f>F54</f>
        <v>0</v>
      </c>
    </row>
    <row r="56" spans="1:6" ht="12.75">
      <c r="A56" s="2" t="s">
        <v>21</v>
      </c>
      <c r="B56" s="14">
        <v>3511</v>
      </c>
      <c r="C56" s="6" t="s">
        <v>22</v>
      </c>
      <c r="D56" s="24">
        <v>0</v>
      </c>
      <c r="E56" s="18">
        <f t="shared" si="0"/>
        <v>0</v>
      </c>
      <c r="F56" s="66">
        <v>0</v>
      </c>
    </row>
    <row r="57" spans="1:6" ht="12.75">
      <c r="A57" s="2" t="s">
        <v>23</v>
      </c>
      <c r="B57" s="14">
        <v>354</v>
      </c>
      <c r="C57" s="6" t="s">
        <v>24</v>
      </c>
      <c r="D57" s="24">
        <v>0</v>
      </c>
      <c r="E57" s="18">
        <f t="shared" si="0"/>
        <v>0</v>
      </c>
      <c r="F57" s="66">
        <v>0</v>
      </c>
    </row>
    <row r="58" spans="1:6" s="1" customFormat="1" ht="12.75">
      <c r="A58" s="9" t="s">
        <v>25</v>
      </c>
      <c r="B58" s="28">
        <v>35</v>
      </c>
      <c r="C58" s="8" t="s">
        <v>26</v>
      </c>
      <c r="D58" s="16">
        <f>SUM(D56:D57)</f>
        <v>0</v>
      </c>
      <c r="E58" s="16">
        <f>SUM(E56:E57)</f>
        <v>0</v>
      </c>
      <c r="F58" s="56">
        <f>SUM(F56:F57)</f>
        <v>0</v>
      </c>
    </row>
    <row r="59" spans="1:6" ht="12.75">
      <c r="A59" s="2" t="s">
        <v>27</v>
      </c>
      <c r="B59" s="14">
        <v>36</v>
      </c>
      <c r="C59" s="5" t="s">
        <v>28</v>
      </c>
      <c r="D59" s="24">
        <v>0</v>
      </c>
      <c r="E59" s="18">
        <f t="shared" si="0"/>
        <v>0</v>
      </c>
      <c r="F59" s="66">
        <v>0</v>
      </c>
    </row>
    <row r="60" spans="1:6" s="1" customFormat="1" ht="12.75">
      <c r="A60" s="9" t="s">
        <v>29</v>
      </c>
      <c r="B60" s="28">
        <v>3</v>
      </c>
      <c r="C60" s="8" t="s">
        <v>30</v>
      </c>
      <c r="D60" s="16">
        <f>SUM(D55,D58:D59)</f>
        <v>0</v>
      </c>
      <c r="E60" s="16">
        <f>SUM(E55,E58:E59)</f>
        <v>0</v>
      </c>
      <c r="F60" s="56">
        <f>SUM(F55,F58:F59)</f>
        <v>0</v>
      </c>
    </row>
    <row r="61" spans="1:6" ht="12.75">
      <c r="A61" s="2" t="s">
        <v>31</v>
      </c>
      <c r="B61" s="14">
        <v>401</v>
      </c>
      <c r="C61" s="5" t="s">
        <v>32</v>
      </c>
      <c r="D61" s="17">
        <v>0</v>
      </c>
      <c r="E61" s="18">
        <f t="shared" si="0"/>
        <v>0</v>
      </c>
      <c r="F61" s="66">
        <v>0</v>
      </c>
    </row>
    <row r="62" spans="1:6" ht="12.75">
      <c r="A62" s="2" t="s">
        <v>33</v>
      </c>
      <c r="B62" s="14">
        <v>402</v>
      </c>
      <c r="C62" s="5" t="s">
        <v>34</v>
      </c>
      <c r="D62" s="17">
        <v>400</v>
      </c>
      <c r="E62" s="18">
        <v>286</v>
      </c>
      <c r="F62" s="66">
        <v>286</v>
      </c>
    </row>
    <row r="63" spans="1:6" ht="12.75">
      <c r="A63" s="2" t="s">
        <v>35</v>
      </c>
      <c r="B63" s="14">
        <v>4021</v>
      </c>
      <c r="C63" s="5" t="s">
        <v>36</v>
      </c>
      <c r="D63" s="17">
        <v>0</v>
      </c>
      <c r="E63" s="18">
        <f t="shared" si="0"/>
        <v>0</v>
      </c>
      <c r="F63" s="66">
        <v>0</v>
      </c>
    </row>
    <row r="64" spans="1:6" ht="12.75">
      <c r="A64" s="2" t="s">
        <v>37</v>
      </c>
      <c r="B64" s="14">
        <v>4022</v>
      </c>
      <c r="C64" s="5" t="s">
        <v>38</v>
      </c>
      <c r="D64" s="17">
        <v>0</v>
      </c>
      <c r="E64" s="18">
        <f t="shared" si="0"/>
        <v>0</v>
      </c>
      <c r="F64" s="66">
        <v>0</v>
      </c>
    </row>
    <row r="65" spans="1:6" ht="12.75">
      <c r="A65" s="2" t="s">
        <v>39</v>
      </c>
      <c r="B65" s="14">
        <v>405</v>
      </c>
      <c r="C65" s="5" t="s">
        <v>214</v>
      </c>
      <c r="D65" s="17">
        <v>0</v>
      </c>
      <c r="E65" s="18">
        <f t="shared" si="0"/>
        <v>0</v>
      </c>
      <c r="F65" s="66">
        <v>0</v>
      </c>
    </row>
    <row r="66" spans="1:6" ht="12.75">
      <c r="A66" s="2" t="s">
        <v>41</v>
      </c>
      <c r="B66" s="14">
        <v>406</v>
      </c>
      <c r="C66" s="5" t="s">
        <v>42</v>
      </c>
      <c r="D66" s="17">
        <v>0</v>
      </c>
      <c r="E66" s="18">
        <f t="shared" si="0"/>
        <v>0</v>
      </c>
      <c r="F66" s="66">
        <v>0</v>
      </c>
    </row>
    <row r="67" spans="1:6" ht="12.75">
      <c r="A67" s="2" t="s">
        <v>43</v>
      </c>
      <c r="B67" s="14">
        <v>408</v>
      </c>
      <c r="C67" s="5" t="s">
        <v>44</v>
      </c>
      <c r="D67" s="17">
        <v>0</v>
      </c>
      <c r="E67" s="18">
        <f t="shared" si="0"/>
        <v>0</v>
      </c>
      <c r="F67" s="66">
        <v>0</v>
      </c>
    </row>
    <row r="68" spans="1:6" ht="12.75">
      <c r="A68" s="2" t="s">
        <v>45</v>
      </c>
      <c r="B68" s="14">
        <v>410</v>
      </c>
      <c r="C68" s="5" t="s">
        <v>213</v>
      </c>
      <c r="D68" s="17">
        <v>0</v>
      </c>
      <c r="E68" s="18">
        <f t="shared" si="0"/>
        <v>0</v>
      </c>
      <c r="F68" s="66">
        <v>0</v>
      </c>
    </row>
    <row r="69" spans="1:6" s="1" customFormat="1" ht="12.75">
      <c r="A69" s="9" t="s">
        <v>47</v>
      </c>
      <c r="B69" s="28">
        <v>4</v>
      </c>
      <c r="C69" s="8" t="s">
        <v>48</v>
      </c>
      <c r="D69" s="16">
        <f>SUM(D61:D68)</f>
        <v>400</v>
      </c>
      <c r="E69" s="16">
        <f>SUM(E61:E68)</f>
        <v>286</v>
      </c>
      <c r="F69" s="56">
        <f>SUM(F61:F68)</f>
        <v>286</v>
      </c>
    </row>
    <row r="70" spans="1:6" s="1" customFormat="1" ht="12.75">
      <c r="A70" s="9" t="s">
        <v>49</v>
      </c>
      <c r="B70" s="28">
        <v>53</v>
      </c>
      <c r="C70" s="8" t="s">
        <v>50</v>
      </c>
      <c r="D70" s="16">
        <v>0</v>
      </c>
      <c r="E70" s="18">
        <f t="shared" si="0"/>
        <v>0</v>
      </c>
      <c r="F70" s="56">
        <v>0</v>
      </c>
    </row>
    <row r="71" spans="1:6" ht="12.75">
      <c r="A71" s="2" t="s">
        <v>51</v>
      </c>
      <c r="B71" s="14">
        <v>63</v>
      </c>
      <c r="C71" s="5" t="s">
        <v>52</v>
      </c>
      <c r="D71" s="24">
        <v>0</v>
      </c>
      <c r="E71" s="18">
        <f t="shared" si="0"/>
        <v>0</v>
      </c>
      <c r="F71" s="66">
        <v>0</v>
      </c>
    </row>
    <row r="72" spans="1:6" s="1" customFormat="1" ht="12.75">
      <c r="A72" s="9" t="s">
        <v>53</v>
      </c>
      <c r="B72" s="28">
        <v>6</v>
      </c>
      <c r="C72" s="8" t="s">
        <v>54</v>
      </c>
      <c r="D72" s="16">
        <f>D71</f>
        <v>0</v>
      </c>
      <c r="E72" s="16">
        <f>E71</f>
        <v>0</v>
      </c>
      <c r="F72" s="56">
        <f>F71</f>
        <v>0</v>
      </c>
    </row>
    <row r="73" spans="1:6" ht="12.75">
      <c r="A73" s="2" t="s">
        <v>55</v>
      </c>
      <c r="B73" s="14">
        <v>73</v>
      </c>
      <c r="C73" s="5" t="s">
        <v>56</v>
      </c>
      <c r="D73" s="24">
        <v>0</v>
      </c>
      <c r="E73" s="18">
        <f t="shared" si="0"/>
        <v>0</v>
      </c>
      <c r="F73" s="66">
        <v>0</v>
      </c>
    </row>
    <row r="74" spans="1:6" s="1" customFormat="1" ht="12.75">
      <c r="A74" s="9" t="s">
        <v>57</v>
      </c>
      <c r="B74" s="28">
        <v>7</v>
      </c>
      <c r="C74" s="8" t="s">
        <v>58</v>
      </c>
      <c r="D74" s="16">
        <f>D73</f>
        <v>0</v>
      </c>
      <c r="E74" s="16">
        <f>E73</f>
        <v>0</v>
      </c>
      <c r="F74" s="56">
        <f>F73</f>
        <v>0</v>
      </c>
    </row>
    <row r="75" spans="1:6" ht="12.75">
      <c r="A75" s="2" t="s">
        <v>59</v>
      </c>
      <c r="B75" s="6">
        <v>8113</v>
      </c>
      <c r="C75" s="13" t="s">
        <v>60</v>
      </c>
      <c r="D75" s="25">
        <v>0</v>
      </c>
      <c r="E75" s="18">
        <f t="shared" si="0"/>
        <v>0</v>
      </c>
      <c r="F75" s="66">
        <v>0</v>
      </c>
    </row>
    <row r="76" spans="1:6" ht="12.75">
      <c r="A76" s="15" t="s">
        <v>61</v>
      </c>
      <c r="B76" s="6">
        <v>8131</v>
      </c>
      <c r="C76" s="13" t="s">
        <v>141</v>
      </c>
      <c r="D76" s="25">
        <v>0</v>
      </c>
      <c r="E76" s="18">
        <v>26</v>
      </c>
      <c r="F76" s="66">
        <v>26</v>
      </c>
    </row>
    <row r="77" spans="1:6" s="1" customFormat="1" ht="12.75">
      <c r="A77" s="2" t="s">
        <v>62</v>
      </c>
      <c r="B77" s="8">
        <v>816</v>
      </c>
      <c r="C77" s="111" t="s">
        <v>190</v>
      </c>
      <c r="D77" s="112">
        <v>4770</v>
      </c>
      <c r="E77" s="113">
        <v>4534</v>
      </c>
      <c r="F77" s="56">
        <v>2973</v>
      </c>
    </row>
    <row r="78" spans="1:6" s="1" customFormat="1" ht="12.75">
      <c r="A78" s="15" t="s">
        <v>72</v>
      </c>
      <c r="B78" s="8">
        <v>8</v>
      </c>
      <c r="C78" s="8" t="s">
        <v>231</v>
      </c>
      <c r="D78" s="16">
        <f>D77</f>
        <v>4770</v>
      </c>
      <c r="E78" s="16">
        <f>E77</f>
        <v>4534</v>
      </c>
      <c r="F78" s="56">
        <f>F77</f>
        <v>2973</v>
      </c>
    </row>
    <row r="79" spans="1:6" s="1" customFormat="1" ht="13.5" thickBot="1">
      <c r="A79" s="141" t="s">
        <v>74</v>
      </c>
      <c r="B79" s="11"/>
      <c r="C79" s="11" t="s">
        <v>706</v>
      </c>
      <c r="D79" s="26">
        <f>SUM(D52,D60,D69,D72,D74,D76,D78)</f>
        <v>5170</v>
      </c>
      <c r="E79" s="26">
        <f>SUM(E52,E60,E69,E72,E74,E76,E78)</f>
        <v>4846</v>
      </c>
      <c r="F79" s="64">
        <f>SUM(F52,F60,F69,F72,F74,F76,F78)</f>
        <v>3285</v>
      </c>
    </row>
    <row r="80" ht="32.25" customHeight="1" thickBot="1"/>
    <row r="81" spans="1:6" ht="45.75" customHeight="1" thickBot="1">
      <c r="A81" s="19" t="s">
        <v>67</v>
      </c>
      <c r="B81" s="20" t="s">
        <v>9</v>
      </c>
      <c r="C81" s="21" t="s">
        <v>0</v>
      </c>
      <c r="D81" s="38" t="s">
        <v>69</v>
      </c>
      <c r="E81" s="40" t="s">
        <v>68</v>
      </c>
      <c r="F81" s="40" t="s">
        <v>221</v>
      </c>
    </row>
    <row r="82" spans="1:6" ht="19.5" customHeight="1">
      <c r="A82" s="334" t="s">
        <v>64</v>
      </c>
      <c r="B82" s="335"/>
      <c r="C82" s="336"/>
      <c r="D82" s="27"/>
      <c r="E82" s="27"/>
      <c r="F82" s="65"/>
    </row>
    <row r="83" spans="1:6" ht="12.75">
      <c r="A83" s="4" t="s">
        <v>2</v>
      </c>
      <c r="B83" s="5" t="s">
        <v>70</v>
      </c>
      <c r="C83" s="5" t="s">
        <v>10</v>
      </c>
      <c r="D83" s="17">
        <f aca="true" t="shared" si="1" ref="D83:F87">SUM(D7,D47)</f>
        <v>10009</v>
      </c>
      <c r="E83" s="17">
        <f t="shared" si="1"/>
        <v>10009</v>
      </c>
      <c r="F83" s="41">
        <f t="shared" si="1"/>
        <v>10009</v>
      </c>
    </row>
    <row r="84" spans="1:6" ht="12.75">
      <c r="A84" s="4" t="s">
        <v>3</v>
      </c>
      <c r="B84" s="6">
        <v>113</v>
      </c>
      <c r="C84" s="5" t="s">
        <v>11</v>
      </c>
      <c r="D84" s="17">
        <f t="shared" si="1"/>
        <v>8640</v>
      </c>
      <c r="E84" s="17">
        <f t="shared" si="1"/>
        <v>13258</v>
      </c>
      <c r="F84" s="41">
        <f t="shared" si="1"/>
        <v>13258</v>
      </c>
    </row>
    <row r="85" spans="1:6" ht="12.75">
      <c r="A85" s="4" t="s">
        <v>4</v>
      </c>
      <c r="B85" s="6">
        <v>114</v>
      </c>
      <c r="C85" s="6" t="s">
        <v>12</v>
      </c>
      <c r="D85" s="17">
        <f t="shared" si="1"/>
        <v>1448</v>
      </c>
      <c r="E85" s="17">
        <f t="shared" si="1"/>
        <v>1448</v>
      </c>
      <c r="F85" s="41">
        <f t="shared" si="1"/>
        <v>1448</v>
      </c>
    </row>
    <row r="86" spans="1:6" ht="12.75">
      <c r="A86" s="4" t="s">
        <v>5</v>
      </c>
      <c r="B86" s="6">
        <v>115</v>
      </c>
      <c r="C86" s="6" t="s">
        <v>13</v>
      </c>
      <c r="D86" s="17">
        <f t="shared" si="1"/>
        <v>1010</v>
      </c>
      <c r="E86" s="17">
        <f t="shared" si="1"/>
        <v>1650</v>
      </c>
      <c r="F86" s="41">
        <f t="shared" si="1"/>
        <v>1650</v>
      </c>
    </row>
    <row r="87" spans="1:6" ht="12.75">
      <c r="A87" s="36" t="s">
        <v>6</v>
      </c>
      <c r="B87" s="5">
        <v>116</v>
      </c>
      <c r="C87" s="6" t="s">
        <v>81</v>
      </c>
      <c r="D87" s="17">
        <f t="shared" si="1"/>
        <v>0</v>
      </c>
      <c r="E87" s="17">
        <f t="shared" si="1"/>
        <v>1832</v>
      </c>
      <c r="F87" s="41">
        <f t="shared" si="1"/>
        <v>1832</v>
      </c>
    </row>
    <row r="88" spans="1:6" s="1" customFormat="1" ht="12.75">
      <c r="A88" s="7" t="s">
        <v>7</v>
      </c>
      <c r="B88" s="8">
        <v>11</v>
      </c>
      <c r="C88" s="8" t="s">
        <v>76</v>
      </c>
      <c r="D88" s="16">
        <f>SUM(D83:D87)</f>
        <v>21107</v>
      </c>
      <c r="E88" s="16">
        <f>SUM(E83:E87)</f>
        <v>28197</v>
      </c>
      <c r="F88" s="56">
        <f>SUM(F83:F87)</f>
        <v>28197</v>
      </c>
    </row>
    <row r="89" spans="1:6" s="1" customFormat="1" ht="12.75">
      <c r="A89" s="7" t="s">
        <v>8</v>
      </c>
      <c r="B89" s="8">
        <v>16</v>
      </c>
      <c r="C89" s="8" t="s">
        <v>223</v>
      </c>
      <c r="D89" s="16">
        <f>D13</f>
        <v>0</v>
      </c>
      <c r="E89" s="16">
        <f>E13</f>
        <v>574</v>
      </c>
      <c r="F89" s="56">
        <f>F13</f>
        <v>574</v>
      </c>
    </row>
    <row r="90" spans="1:6" s="1" customFormat="1" ht="12.75">
      <c r="A90" s="7" t="s">
        <v>17</v>
      </c>
      <c r="B90" s="8">
        <v>1</v>
      </c>
      <c r="C90" s="8" t="s">
        <v>77</v>
      </c>
      <c r="D90" s="16">
        <f>D88+D89</f>
        <v>21107</v>
      </c>
      <c r="E90" s="16">
        <f>E88+E89</f>
        <v>28771</v>
      </c>
      <c r="F90" s="56">
        <f>F88+F89</f>
        <v>28771</v>
      </c>
    </row>
    <row r="91" spans="1:6" s="1" customFormat="1" ht="12.75">
      <c r="A91" s="7" t="s">
        <v>19</v>
      </c>
      <c r="B91" s="8">
        <v>2</v>
      </c>
      <c r="C91" s="8" t="s">
        <v>78</v>
      </c>
      <c r="D91" s="16">
        <f>SUM(D15,D54)</f>
        <v>0</v>
      </c>
      <c r="E91" s="16">
        <f>SUM(E15,E54)</f>
        <v>1289</v>
      </c>
      <c r="F91" s="56">
        <f>SUM(F15,F54)</f>
        <v>1289</v>
      </c>
    </row>
    <row r="92" spans="1:6" s="1" customFormat="1" ht="12.75">
      <c r="A92" s="7" t="s">
        <v>21</v>
      </c>
      <c r="B92" s="8">
        <v>25</v>
      </c>
      <c r="C92" s="8" t="s">
        <v>215</v>
      </c>
      <c r="D92" s="16">
        <f>D16</f>
        <v>0</v>
      </c>
      <c r="E92" s="16">
        <f>E16</f>
        <v>45575</v>
      </c>
      <c r="F92" s="56">
        <f>F16</f>
        <v>45575</v>
      </c>
    </row>
    <row r="93" spans="1:6" ht="12.75">
      <c r="A93" s="7" t="s">
        <v>23</v>
      </c>
      <c r="B93" s="6">
        <v>311</v>
      </c>
      <c r="C93" s="5" t="s">
        <v>66</v>
      </c>
      <c r="D93" s="17">
        <f>SUM(D17,D56)</f>
        <v>2900</v>
      </c>
      <c r="E93" s="17">
        <f>SUM(E17,E56)</f>
        <v>2657</v>
      </c>
      <c r="F93" s="41">
        <f>SUM(F17,F56)</f>
        <v>2657</v>
      </c>
    </row>
    <row r="94" spans="1:6" s="1" customFormat="1" ht="12.75">
      <c r="A94" s="7" t="s">
        <v>25</v>
      </c>
      <c r="B94" s="8">
        <v>31</v>
      </c>
      <c r="C94" s="8" t="s">
        <v>224</v>
      </c>
      <c r="D94" s="16">
        <f>D93</f>
        <v>2900</v>
      </c>
      <c r="E94" s="16">
        <f>E93</f>
        <v>2657</v>
      </c>
      <c r="F94" s="56">
        <f>F93</f>
        <v>2657</v>
      </c>
    </row>
    <row r="95" spans="1:6" ht="12.75">
      <c r="A95" s="7" t="s">
        <v>27</v>
      </c>
      <c r="B95" s="6">
        <v>3511</v>
      </c>
      <c r="C95" s="6" t="s">
        <v>22</v>
      </c>
      <c r="D95" s="17">
        <f aca="true" t="shared" si="2" ref="D95:F96">SUM(D19,D56)</f>
        <v>45000</v>
      </c>
      <c r="E95" s="17">
        <f t="shared" si="2"/>
        <v>55902</v>
      </c>
      <c r="F95" s="41">
        <f t="shared" si="2"/>
        <v>55902</v>
      </c>
    </row>
    <row r="96" spans="1:6" ht="12.75">
      <c r="A96" s="7" t="s">
        <v>29</v>
      </c>
      <c r="B96" s="6">
        <v>354</v>
      </c>
      <c r="C96" s="6" t="s">
        <v>24</v>
      </c>
      <c r="D96" s="17">
        <f t="shared" si="2"/>
        <v>2500</v>
      </c>
      <c r="E96" s="17">
        <f t="shared" si="2"/>
        <v>2888</v>
      </c>
      <c r="F96" s="41">
        <f t="shared" si="2"/>
        <v>2888</v>
      </c>
    </row>
    <row r="97" spans="1:6" s="1" customFormat="1" ht="12.75">
      <c r="A97" s="7" t="s">
        <v>31</v>
      </c>
      <c r="B97" s="8">
        <v>35</v>
      </c>
      <c r="C97" s="8" t="s">
        <v>225</v>
      </c>
      <c r="D97" s="16">
        <f>SUM(D95:D96)</f>
        <v>47500</v>
      </c>
      <c r="E97" s="16">
        <f>SUM(E95:E96)</f>
        <v>58790</v>
      </c>
      <c r="F97" s="56">
        <f>SUM(F95:F96)</f>
        <v>58790</v>
      </c>
    </row>
    <row r="98" spans="1:6" s="33" customFormat="1" ht="12.75">
      <c r="A98" s="7" t="s">
        <v>33</v>
      </c>
      <c r="B98" s="32">
        <v>36</v>
      </c>
      <c r="C98" s="32" t="s">
        <v>28</v>
      </c>
      <c r="D98" s="136">
        <f>SUM(D22,D59)</f>
        <v>1300</v>
      </c>
      <c r="E98" s="136">
        <f>SUM(E22,E59)</f>
        <v>1847</v>
      </c>
      <c r="F98" s="67">
        <f>SUM(F22,F59)</f>
        <v>1847</v>
      </c>
    </row>
    <row r="99" spans="1:6" s="1" customFormat="1" ht="12.75">
      <c r="A99" s="7" t="s">
        <v>35</v>
      </c>
      <c r="B99" s="8">
        <v>3</v>
      </c>
      <c r="C99" s="8" t="s">
        <v>226</v>
      </c>
      <c r="D99" s="16">
        <f>SUM(D94,D97,D98)</f>
        <v>51700</v>
      </c>
      <c r="E99" s="16">
        <f>SUM(E94,E97,E98)</f>
        <v>63294</v>
      </c>
      <c r="F99" s="56">
        <f>SUM(F94,F97,F98)</f>
        <v>63294</v>
      </c>
    </row>
    <row r="100" spans="1:6" ht="12.75">
      <c r="A100" s="7" t="s">
        <v>37</v>
      </c>
      <c r="B100" s="6">
        <v>401</v>
      </c>
      <c r="C100" s="5" t="s">
        <v>32</v>
      </c>
      <c r="D100" s="17">
        <f aca="true" t="shared" si="3" ref="D100:F107">SUM(D24,D61)</f>
        <v>3307</v>
      </c>
      <c r="E100" s="17">
        <f t="shared" si="3"/>
        <v>2125</v>
      </c>
      <c r="F100" s="41">
        <f t="shared" si="3"/>
        <v>2125</v>
      </c>
    </row>
    <row r="101" spans="1:6" ht="12.75">
      <c r="A101" s="7" t="s">
        <v>39</v>
      </c>
      <c r="B101" s="6">
        <v>402</v>
      </c>
      <c r="C101" s="5" t="s">
        <v>34</v>
      </c>
      <c r="D101" s="17">
        <f t="shared" si="3"/>
        <v>23616</v>
      </c>
      <c r="E101" s="17">
        <f t="shared" si="3"/>
        <v>4937</v>
      </c>
      <c r="F101" s="41">
        <f t="shared" si="3"/>
        <v>4937</v>
      </c>
    </row>
    <row r="102" spans="1:6" ht="12.75">
      <c r="A102" s="7" t="s">
        <v>41</v>
      </c>
      <c r="B102" s="6">
        <v>4021</v>
      </c>
      <c r="C102" s="5" t="s">
        <v>36</v>
      </c>
      <c r="D102" s="17">
        <f t="shared" si="3"/>
        <v>0</v>
      </c>
      <c r="E102" s="17">
        <f t="shared" si="3"/>
        <v>7163</v>
      </c>
      <c r="F102" s="41">
        <f t="shared" si="3"/>
        <v>7157</v>
      </c>
    </row>
    <row r="103" spans="1:6" ht="12.75">
      <c r="A103" s="7" t="s">
        <v>43</v>
      </c>
      <c r="B103" s="6">
        <v>4022</v>
      </c>
      <c r="C103" s="5" t="s">
        <v>38</v>
      </c>
      <c r="D103" s="17">
        <f t="shared" si="3"/>
        <v>0</v>
      </c>
      <c r="E103" s="17">
        <f t="shared" si="3"/>
        <v>0</v>
      </c>
      <c r="F103" s="41">
        <f t="shared" si="3"/>
        <v>0</v>
      </c>
    </row>
    <row r="104" spans="1:6" ht="12.75">
      <c r="A104" s="7" t="s">
        <v>45</v>
      </c>
      <c r="B104" s="6">
        <v>405</v>
      </c>
      <c r="C104" s="5" t="s">
        <v>40</v>
      </c>
      <c r="D104" s="17">
        <f t="shared" si="3"/>
        <v>3935</v>
      </c>
      <c r="E104" s="17">
        <f t="shared" si="3"/>
        <v>6943</v>
      </c>
      <c r="F104" s="41">
        <f t="shared" si="3"/>
        <v>6827</v>
      </c>
    </row>
    <row r="105" spans="1:6" ht="12.75">
      <c r="A105" s="7" t="s">
        <v>47</v>
      </c>
      <c r="B105" s="6">
        <v>406</v>
      </c>
      <c r="C105" s="5" t="s">
        <v>42</v>
      </c>
      <c r="D105" s="17">
        <f t="shared" si="3"/>
        <v>6251</v>
      </c>
      <c r="E105" s="17">
        <f t="shared" si="3"/>
        <v>4460</v>
      </c>
      <c r="F105" s="41">
        <f t="shared" si="3"/>
        <v>4427</v>
      </c>
    </row>
    <row r="106" spans="1:6" ht="12.75">
      <c r="A106" s="7" t="s">
        <v>49</v>
      </c>
      <c r="B106" s="6">
        <v>408</v>
      </c>
      <c r="C106" s="5" t="s">
        <v>44</v>
      </c>
      <c r="D106" s="17">
        <f t="shared" si="3"/>
        <v>50</v>
      </c>
      <c r="E106" s="17">
        <f t="shared" si="3"/>
        <v>23</v>
      </c>
      <c r="F106" s="41">
        <f t="shared" si="3"/>
        <v>23</v>
      </c>
    </row>
    <row r="107" spans="1:6" ht="12.75">
      <c r="A107" s="7" t="s">
        <v>51</v>
      </c>
      <c r="B107" s="6">
        <v>410</v>
      </c>
      <c r="C107" s="6" t="s">
        <v>46</v>
      </c>
      <c r="D107" s="17">
        <f t="shared" si="3"/>
        <v>7364</v>
      </c>
      <c r="E107" s="17">
        <f t="shared" si="3"/>
        <v>104</v>
      </c>
      <c r="F107" s="41">
        <f t="shared" si="3"/>
        <v>105</v>
      </c>
    </row>
    <row r="108" spans="1:6" s="1" customFormat="1" ht="12.75">
      <c r="A108" s="7" t="s">
        <v>53</v>
      </c>
      <c r="B108" s="8">
        <v>4</v>
      </c>
      <c r="C108" s="8" t="s">
        <v>227</v>
      </c>
      <c r="D108" s="16">
        <f>SUM(D100:D107)</f>
        <v>44523</v>
      </c>
      <c r="E108" s="16">
        <f>SUM(E100:E107)</f>
        <v>25755</v>
      </c>
      <c r="F108" s="56">
        <f>SUM(F100:F107)</f>
        <v>25601</v>
      </c>
    </row>
    <row r="109" spans="1:6" s="1" customFormat="1" ht="12.75">
      <c r="A109" s="7" t="s">
        <v>55</v>
      </c>
      <c r="B109" s="8">
        <v>5</v>
      </c>
      <c r="C109" s="8" t="s">
        <v>84</v>
      </c>
      <c r="D109" s="16">
        <f aca="true" t="shared" si="4" ref="D109:F111">SUM(D33,D70)</f>
        <v>0</v>
      </c>
      <c r="E109" s="16">
        <f t="shared" si="4"/>
        <v>30</v>
      </c>
      <c r="F109" s="56">
        <f t="shared" si="4"/>
        <v>30</v>
      </c>
    </row>
    <row r="110" spans="1:6" s="33" customFormat="1" ht="12.75">
      <c r="A110" s="7" t="s">
        <v>57</v>
      </c>
      <c r="B110" s="32">
        <v>62</v>
      </c>
      <c r="C110" s="32" t="s">
        <v>82</v>
      </c>
      <c r="D110" s="17">
        <f t="shared" si="4"/>
        <v>0</v>
      </c>
      <c r="E110" s="17">
        <f t="shared" si="4"/>
        <v>20</v>
      </c>
      <c r="F110" s="41">
        <f t="shared" si="4"/>
        <v>20</v>
      </c>
    </row>
    <row r="111" spans="1:6" ht="12.75">
      <c r="A111" s="7" t="s">
        <v>59</v>
      </c>
      <c r="B111" s="6">
        <v>63</v>
      </c>
      <c r="C111" s="5" t="s">
        <v>52</v>
      </c>
      <c r="D111" s="17">
        <f t="shared" si="4"/>
        <v>32887</v>
      </c>
      <c r="E111" s="17">
        <f t="shared" si="4"/>
        <v>58309</v>
      </c>
      <c r="F111" s="41">
        <f t="shared" si="4"/>
        <v>58309</v>
      </c>
    </row>
    <row r="112" spans="1:6" s="1" customFormat="1" ht="12.75">
      <c r="A112" s="7" t="s">
        <v>61</v>
      </c>
      <c r="B112" s="8">
        <v>6</v>
      </c>
      <c r="C112" s="8" t="s">
        <v>234</v>
      </c>
      <c r="D112" s="16">
        <f>SUM(D110:D111)</f>
        <v>32887</v>
      </c>
      <c r="E112" s="16">
        <f>SUM(E110:E111)</f>
        <v>58329</v>
      </c>
      <c r="F112" s="56">
        <f>SUM(F110:F111)</f>
        <v>58329</v>
      </c>
    </row>
    <row r="113" spans="1:6" ht="12.75">
      <c r="A113" s="7" t="s">
        <v>62</v>
      </c>
      <c r="B113" s="6">
        <v>73</v>
      </c>
      <c r="C113" s="5" t="s">
        <v>56</v>
      </c>
      <c r="D113" s="17">
        <f>SUM(D37,D74)</f>
        <v>54627</v>
      </c>
      <c r="E113" s="17">
        <f>SUM(E37,E74)</f>
        <v>0</v>
      </c>
      <c r="F113" s="41">
        <f>SUM(F37,F74)</f>
        <v>0</v>
      </c>
    </row>
    <row r="114" spans="1:6" s="1" customFormat="1" ht="12.75">
      <c r="A114" s="7" t="s">
        <v>72</v>
      </c>
      <c r="B114" s="8">
        <v>7</v>
      </c>
      <c r="C114" s="8" t="s">
        <v>229</v>
      </c>
      <c r="D114" s="16">
        <f>D113</f>
        <v>54627</v>
      </c>
      <c r="E114" s="16">
        <f>E113</f>
        <v>0</v>
      </c>
      <c r="F114" s="56">
        <f>F113</f>
        <v>0</v>
      </c>
    </row>
    <row r="115" spans="1:6" s="33" customFormat="1" ht="12.75">
      <c r="A115" s="7" t="s">
        <v>74</v>
      </c>
      <c r="B115" s="32">
        <v>8112</v>
      </c>
      <c r="C115" s="32" t="s">
        <v>83</v>
      </c>
      <c r="D115" s="17">
        <f aca="true" t="shared" si="5" ref="D115:F116">SUM(D39)</f>
        <v>19557</v>
      </c>
      <c r="E115" s="17">
        <f t="shared" si="5"/>
        <v>42141</v>
      </c>
      <c r="F115" s="41">
        <f t="shared" si="5"/>
        <v>42141</v>
      </c>
    </row>
    <row r="116" spans="1:6" ht="12.75">
      <c r="A116" s="7" t="s">
        <v>79</v>
      </c>
      <c r="B116" s="6">
        <v>815</v>
      </c>
      <c r="C116" s="5" t="s">
        <v>233</v>
      </c>
      <c r="D116" s="17">
        <f t="shared" si="5"/>
        <v>0</v>
      </c>
      <c r="E116" s="17">
        <f t="shared" si="5"/>
        <v>0</v>
      </c>
      <c r="F116" s="41">
        <f t="shared" si="5"/>
        <v>642</v>
      </c>
    </row>
    <row r="117" spans="1:6" ht="12.75">
      <c r="A117" s="7" t="s">
        <v>139</v>
      </c>
      <c r="B117" s="6">
        <v>8131</v>
      </c>
      <c r="C117" s="5" t="s">
        <v>140</v>
      </c>
      <c r="D117" s="17">
        <f>SUM(D41,D76)</f>
        <v>0</v>
      </c>
      <c r="E117" s="17">
        <f>SUM(E41,E76)</f>
        <v>16951</v>
      </c>
      <c r="F117" s="41">
        <f>SUM(F41,F76)</f>
        <v>16951</v>
      </c>
    </row>
    <row r="118" spans="1:6" s="1" customFormat="1" ht="12.75">
      <c r="A118" s="7" t="s">
        <v>211</v>
      </c>
      <c r="B118" s="8">
        <v>816</v>
      </c>
      <c r="C118" s="8" t="s">
        <v>189</v>
      </c>
      <c r="D118" s="16">
        <f>SUM(D77)</f>
        <v>4770</v>
      </c>
      <c r="E118" s="16">
        <f>SUM(E77)</f>
        <v>4534</v>
      </c>
      <c r="F118" s="56">
        <f>SUM(F77)</f>
        <v>2973</v>
      </c>
    </row>
    <row r="119" spans="1:6" s="1" customFormat="1" ht="12.75">
      <c r="A119" s="7" t="s">
        <v>216</v>
      </c>
      <c r="B119" s="8">
        <v>8</v>
      </c>
      <c r="C119" s="8" t="s">
        <v>235</v>
      </c>
      <c r="D119" s="16">
        <f>SUM(D115:D118)</f>
        <v>24327</v>
      </c>
      <c r="E119" s="16">
        <f>SUM(E115:E118)</f>
        <v>63626</v>
      </c>
      <c r="F119" s="56">
        <f>SUM(F115:F118)</f>
        <v>62707</v>
      </c>
    </row>
    <row r="120" spans="1:6" s="1" customFormat="1" ht="12.75">
      <c r="A120" s="116" t="s">
        <v>232</v>
      </c>
      <c r="B120" s="111"/>
      <c r="C120" s="111" t="s">
        <v>705</v>
      </c>
      <c r="D120" s="111">
        <f>SUM(D90,D91,D92,D99,D108:D109,D112,D114,D119)</f>
        <v>229171</v>
      </c>
      <c r="E120" s="111">
        <f>SUM(E90,E91,E92,E99,E108:E109,E112,E114,E119)</f>
        <v>286669</v>
      </c>
      <c r="F120" s="213">
        <f>SUM(F90,F91,F92,F99,F108:F109,F112,F114,F119)</f>
        <v>285596</v>
      </c>
    </row>
    <row r="121" spans="1:6" ht="12.75">
      <c r="A121" s="7" t="s">
        <v>315</v>
      </c>
      <c r="B121" s="5">
        <v>816</v>
      </c>
      <c r="C121" s="5" t="s">
        <v>189</v>
      </c>
      <c r="D121" s="5">
        <v>0</v>
      </c>
      <c r="E121" s="5">
        <v>0</v>
      </c>
      <c r="F121" s="66">
        <v>2973</v>
      </c>
    </row>
    <row r="122" spans="1:6" s="1" customFormat="1" ht="13.5" thickBot="1">
      <c r="A122" s="10" t="s">
        <v>317</v>
      </c>
      <c r="B122" s="11"/>
      <c r="C122" s="11" t="s">
        <v>707</v>
      </c>
      <c r="D122" s="11"/>
      <c r="E122" s="11"/>
      <c r="F122" s="64">
        <f>F120-F121</f>
        <v>282623</v>
      </c>
    </row>
  </sheetData>
  <sheetProtection password="F799" sheet="1"/>
  <mergeCells count="6">
    <mergeCell ref="A82:C82"/>
    <mergeCell ref="A6:C6"/>
    <mergeCell ref="A46:C46"/>
    <mergeCell ref="C1:F1"/>
    <mergeCell ref="C4:F4"/>
    <mergeCell ref="A2:F3"/>
  </mergeCells>
  <printOptions/>
  <pageMargins left="0.5905511811023623" right="0" top="0.1968503937007874" bottom="0.1968503937007874" header="0.31496062992125984" footer="0.31496062992125984"/>
  <pageSetup horizontalDpi="600" verticalDpi="600" orientation="landscape" paperSize="9" r:id="rId1"/>
  <headerFooter>
    <oddFooter>&amp;R&amp;P</oddFooter>
  </headerFooter>
  <rowBreaks count="1" manualBreakCount="1">
    <brk id="12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5"/>
  <sheetViews>
    <sheetView workbookViewId="0" topLeftCell="A67">
      <selection activeCell="C21" sqref="C21"/>
    </sheetView>
  </sheetViews>
  <sheetFormatPr defaultColWidth="9.140625" defaultRowHeight="12.75"/>
  <cols>
    <col min="1" max="1" width="6.28125" style="311" customWidth="1"/>
    <col min="2" max="2" width="81.00390625" style="311" customWidth="1"/>
    <col min="3" max="3" width="15.57421875" style="311" customWidth="1"/>
    <col min="4" max="4" width="14.8515625" style="311" customWidth="1"/>
    <col min="5" max="5" width="14.57421875" style="311" customWidth="1"/>
    <col min="6" max="16384" width="9.140625" style="311" customWidth="1"/>
  </cols>
  <sheetData>
    <row r="1" spans="2:5" ht="12.75">
      <c r="B1" s="434" t="s">
        <v>1548</v>
      </c>
      <c r="C1" s="434"/>
      <c r="D1" s="434"/>
      <c r="E1" s="434"/>
    </row>
    <row r="2" spans="2:5" ht="12.75">
      <c r="B2" s="319"/>
      <c r="C2" s="319"/>
      <c r="D2" s="319"/>
      <c r="E2" s="319"/>
    </row>
    <row r="3" spans="1:5" ht="38.25" customHeight="1">
      <c r="A3" s="432" t="s">
        <v>1549</v>
      </c>
      <c r="B3" s="433"/>
      <c r="C3" s="433"/>
      <c r="D3" s="433"/>
      <c r="E3" s="433"/>
    </row>
    <row r="4" spans="1:5" ht="30">
      <c r="A4" s="318" t="s">
        <v>67</v>
      </c>
      <c r="B4" s="318" t="s">
        <v>187</v>
      </c>
      <c r="C4" s="318" t="s">
        <v>718</v>
      </c>
      <c r="D4" s="318" t="s">
        <v>719</v>
      </c>
      <c r="E4" s="318" t="s">
        <v>720</v>
      </c>
    </row>
    <row r="5" spans="1:5" ht="12.75">
      <c r="A5" s="312" t="s">
        <v>333</v>
      </c>
      <c r="B5" s="313" t="s">
        <v>721</v>
      </c>
      <c r="C5" s="314">
        <v>50959</v>
      </c>
      <c r="D5" s="314">
        <v>0</v>
      </c>
      <c r="E5" s="314">
        <v>50959</v>
      </c>
    </row>
    <row r="6" spans="1:5" ht="12.75">
      <c r="A6" s="312" t="s">
        <v>334</v>
      </c>
      <c r="B6" s="313" t="s">
        <v>722</v>
      </c>
      <c r="C6" s="314">
        <v>0</v>
      </c>
      <c r="D6" s="314">
        <v>0</v>
      </c>
      <c r="E6" s="314">
        <v>0</v>
      </c>
    </row>
    <row r="7" spans="1:5" ht="12.75">
      <c r="A7" s="312" t="s">
        <v>335</v>
      </c>
      <c r="B7" s="313" t="s">
        <v>723</v>
      </c>
      <c r="C7" s="314">
        <v>0</v>
      </c>
      <c r="D7" s="314">
        <v>0</v>
      </c>
      <c r="E7" s="314">
        <v>0</v>
      </c>
    </row>
    <row r="8" spans="1:5" ht="12.75">
      <c r="A8" s="312" t="s">
        <v>336</v>
      </c>
      <c r="B8" s="313" t="s">
        <v>724</v>
      </c>
      <c r="C8" s="314">
        <v>0</v>
      </c>
      <c r="D8" s="314">
        <v>0</v>
      </c>
      <c r="E8" s="314">
        <v>0</v>
      </c>
    </row>
    <row r="9" spans="1:5" ht="12.75">
      <c r="A9" s="312" t="s">
        <v>337</v>
      </c>
      <c r="B9" s="313" t="s">
        <v>725</v>
      </c>
      <c r="C9" s="314">
        <v>0</v>
      </c>
      <c r="D9" s="314">
        <v>0</v>
      </c>
      <c r="E9" s="314">
        <v>0</v>
      </c>
    </row>
    <row r="10" spans="1:5" ht="12.75">
      <c r="A10" s="312" t="s">
        <v>338</v>
      </c>
      <c r="B10" s="313" t="s">
        <v>726</v>
      </c>
      <c r="C10" s="314">
        <v>0</v>
      </c>
      <c r="D10" s="314">
        <v>0</v>
      </c>
      <c r="E10" s="314">
        <v>0</v>
      </c>
    </row>
    <row r="11" spans="1:5" ht="12.75">
      <c r="A11" s="312" t="s">
        <v>339</v>
      </c>
      <c r="B11" s="313" t="s">
        <v>727</v>
      </c>
      <c r="C11" s="314">
        <v>20</v>
      </c>
      <c r="D11" s="314">
        <v>0</v>
      </c>
      <c r="E11" s="314">
        <v>20</v>
      </c>
    </row>
    <row r="12" spans="1:5" ht="12.75">
      <c r="A12" s="312" t="s">
        <v>340</v>
      </c>
      <c r="B12" s="313" t="s">
        <v>728</v>
      </c>
      <c r="C12" s="314">
        <v>0</v>
      </c>
      <c r="D12" s="314">
        <v>0</v>
      </c>
      <c r="E12" s="314">
        <v>0</v>
      </c>
    </row>
    <row r="13" spans="1:5" ht="12.75">
      <c r="A13" s="312" t="s">
        <v>341</v>
      </c>
      <c r="B13" s="313" t="s">
        <v>729</v>
      </c>
      <c r="C13" s="314">
        <v>57</v>
      </c>
      <c r="D13" s="314">
        <v>0</v>
      </c>
      <c r="E13" s="314">
        <v>57</v>
      </c>
    </row>
    <row r="14" spans="1:5" ht="12.75">
      <c r="A14" s="312" t="s">
        <v>342</v>
      </c>
      <c r="B14" s="313" t="s">
        <v>730</v>
      </c>
      <c r="C14" s="314">
        <v>0</v>
      </c>
      <c r="D14" s="314">
        <v>0</v>
      </c>
      <c r="E14" s="314">
        <v>0</v>
      </c>
    </row>
    <row r="15" spans="1:5" ht="12.75">
      <c r="A15" s="312" t="s">
        <v>343</v>
      </c>
      <c r="B15" s="313" t="s">
        <v>731</v>
      </c>
      <c r="C15" s="314">
        <v>0</v>
      </c>
      <c r="D15" s="314">
        <v>0</v>
      </c>
      <c r="E15" s="314">
        <v>0</v>
      </c>
    </row>
    <row r="16" spans="1:5" ht="12.75">
      <c r="A16" s="312" t="s">
        <v>377</v>
      </c>
      <c r="B16" s="313" t="s">
        <v>732</v>
      </c>
      <c r="C16" s="314">
        <v>0</v>
      </c>
      <c r="D16" s="314">
        <v>0</v>
      </c>
      <c r="E16" s="314">
        <v>0</v>
      </c>
    </row>
    <row r="17" spans="1:5" ht="12.75">
      <c r="A17" s="312" t="s">
        <v>379</v>
      </c>
      <c r="B17" s="313" t="s">
        <v>733</v>
      </c>
      <c r="C17" s="314">
        <v>0</v>
      </c>
      <c r="D17" s="314">
        <v>0</v>
      </c>
      <c r="E17" s="314">
        <v>0</v>
      </c>
    </row>
    <row r="18" spans="1:5" ht="12.75">
      <c r="A18" s="312" t="s">
        <v>381</v>
      </c>
      <c r="B18" s="313" t="s">
        <v>734</v>
      </c>
      <c r="C18" s="314">
        <v>0</v>
      </c>
      <c r="D18" s="314">
        <v>0</v>
      </c>
      <c r="E18" s="314">
        <v>0</v>
      </c>
    </row>
    <row r="19" spans="1:5" ht="12.75">
      <c r="A19" s="315" t="s">
        <v>383</v>
      </c>
      <c r="B19" s="316" t="s">
        <v>735</v>
      </c>
      <c r="C19" s="317">
        <v>51036</v>
      </c>
      <c r="D19" s="317">
        <v>0</v>
      </c>
      <c r="E19" s="317">
        <v>51036</v>
      </c>
    </row>
    <row r="20" spans="1:5" ht="12.75">
      <c r="A20" s="312" t="s">
        <v>385</v>
      </c>
      <c r="B20" s="313" t="s">
        <v>736</v>
      </c>
      <c r="C20" s="314">
        <v>4693</v>
      </c>
      <c r="D20" s="314">
        <v>0</v>
      </c>
      <c r="E20" s="314">
        <v>4693</v>
      </c>
    </row>
    <row r="21" spans="1:5" ht="25.5">
      <c r="A21" s="312" t="s">
        <v>344</v>
      </c>
      <c r="B21" s="313" t="s">
        <v>737</v>
      </c>
      <c r="C21" s="314">
        <v>1316</v>
      </c>
      <c r="D21" s="314">
        <v>0</v>
      </c>
      <c r="E21" s="314">
        <v>1316</v>
      </c>
    </row>
    <row r="22" spans="1:5" ht="12.75">
      <c r="A22" s="312" t="s">
        <v>345</v>
      </c>
      <c r="B22" s="313" t="s">
        <v>738</v>
      </c>
      <c r="C22" s="314">
        <v>3331</v>
      </c>
      <c r="D22" s="314">
        <v>0</v>
      </c>
      <c r="E22" s="314">
        <v>3331</v>
      </c>
    </row>
    <row r="23" spans="1:5" ht="12.75">
      <c r="A23" s="315" t="s">
        <v>346</v>
      </c>
      <c r="B23" s="316" t="s">
        <v>739</v>
      </c>
      <c r="C23" s="317">
        <v>9340</v>
      </c>
      <c r="D23" s="317">
        <v>0</v>
      </c>
      <c r="E23" s="317">
        <v>9340</v>
      </c>
    </row>
    <row r="24" spans="1:5" ht="12.75">
      <c r="A24" s="315" t="s">
        <v>347</v>
      </c>
      <c r="B24" s="316" t="s">
        <v>740</v>
      </c>
      <c r="C24" s="317">
        <v>60376</v>
      </c>
      <c r="D24" s="317">
        <v>0</v>
      </c>
      <c r="E24" s="317">
        <v>60376</v>
      </c>
    </row>
    <row r="25" spans="1:5" ht="25.5">
      <c r="A25" s="315" t="s">
        <v>348</v>
      </c>
      <c r="B25" s="316" t="s">
        <v>741</v>
      </c>
      <c r="C25" s="317">
        <v>10441</v>
      </c>
      <c r="D25" s="317">
        <v>0</v>
      </c>
      <c r="E25" s="317">
        <v>10441</v>
      </c>
    </row>
    <row r="26" spans="1:5" ht="12.75">
      <c r="A26" s="312" t="s">
        <v>349</v>
      </c>
      <c r="B26" s="313" t="s">
        <v>742</v>
      </c>
      <c r="C26" s="314">
        <v>10317</v>
      </c>
      <c r="D26" s="314">
        <v>0</v>
      </c>
      <c r="E26" s="314">
        <v>10317</v>
      </c>
    </row>
    <row r="27" spans="1:5" ht="12.75">
      <c r="A27" s="312" t="s">
        <v>350</v>
      </c>
      <c r="B27" s="313" t="s">
        <v>743</v>
      </c>
      <c r="C27" s="314">
        <v>0</v>
      </c>
      <c r="D27" s="314">
        <v>0</v>
      </c>
      <c r="E27" s="314">
        <v>0</v>
      </c>
    </row>
    <row r="28" spans="1:5" ht="12.75">
      <c r="A28" s="312" t="s">
        <v>351</v>
      </c>
      <c r="B28" s="313" t="s">
        <v>744</v>
      </c>
      <c r="C28" s="314">
        <v>0</v>
      </c>
      <c r="D28" s="314">
        <v>0</v>
      </c>
      <c r="E28" s="314">
        <v>0</v>
      </c>
    </row>
    <row r="29" spans="1:5" ht="12.75">
      <c r="A29" s="312" t="s">
        <v>352</v>
      </c>
      <c r="B29" s="313" t="s">
        <v>745</v>
      </c>
      <c r="C29" s="314">
        <v>0</v>
      </c>
      <c r="D29" s="314">
        <v>0</v>
      </c>
      <c r="E29" s="314">
        <v>0</v>
      </c>
    </row>
    <row r="30" spans="1:5" ht="12.75">
      <c r="A30" s="312" t="s">
        <v>353</v>
      </c>
      <c r="B30" s="313" t="s">
        <v>746</v>
      </c>
      <c r="C30" s="314">
        <v>124</v>
      </c>
      <c r="D30" s="314">
        <v>0</v>
      </c>
      <c r="E30" s="314">
        <v>124</v>
      </c>
    </row>
    <row r="31" spans="1:5" ht="25.5">
      <c r="A31" s="312" t="s">
        <v>354</v>
      </c>
      <c r="B31" s="313" t="s">
        <v>747</v>
      </c>
      <c r="C31" s="314">
        <v>0</v>
      </c>
      <c r="D31" s="314">
        <v>0</v>
      </c>
      <c r="E31" s="314">
        <v>0</v>
      </c>
    </row>
    <row r="32" spans="1:5" ht="12.75">
      <c r="A32" s="312" t="s">
        <v>355</v>
      </c>
      <c r="B32" s="313" t="s">
        <v>748</v>
      </c>
      <c r="C32" s="314">
        <v>0</v>
      </c>
      <c r="D32" s="314">
        <v>0</v>
      </c>
      <c r="E32" s="314">
        <v>0</v>
      </c>
    </row>
    <row r="33" spans="1:5" ht="12.75">
      <c r="A33" s="312" t="s">
        <v>356</v>
      </c>
      <c r="B33" s="313" t="s">
        <v>749</v>
      </c>
      <c r="C33" s="314">
        <v>5152</v>
      </c>
      <c r="D33" s="314">
        <v>0</v>
      </c>
      <c r="E33" s="314">
        <v>5152</v>
      </c>
    </row>
    <row r="34" spans="1:5" ht="12.75">
      <c r="A34" s="312" t="s">
        <v>357</v>
      </c>
      <c r="B34" s="313" t="s">
        <v>750</v>
      </c>
      <c r="C34" s="314">
        <v>21231</v>
      </c>
      <c r="D34" s="314">
        <v>0</v>
      </c>
      <c r="E34" s="314">
        <v>21231</v>
      </c>
    </row>
    <row r="35" spans="1:5" ht="12.75">
      <c r="A35" s="312" t="s">
        <v>358</v>
      </c>
      <c r="B35" s="313" t="s">
        <v>751</v>
      </c>
      <c r="C35" s="314">
        <v>0</v>
      </c>
      <c r="D35" s="314">
        <v>0</v>
      </c>
      <c r="E35" s="314">
        <v>0</v>
      </c>
    </row>
    <row r="36" spans="1:5" ht="12.75">
      <c r="A36" s="315" t="s">
        <v>359</v>
      </c>
      <c r="B36" s="316" t="s">
        <v>752</v>
      </c>
      <c r="C36" s="317">
        <v>26383</v>
      </c>
      <c r="D36" s="317">
        <v>0</v>
      </c>
      <c r="E36" s="317">
        <v>26383</v>
      </c>
    </row>
    <row r="37" spans="1:5" ht="12.75">
      <c r="A37" s="312" t="s">
        <v>360</v>
      </c>
      <c r="B37" s="313" t="s">
        <v>753</v>
      </c>
      <c r="C37" s="314">
        <v>898</v>
      </c>
      <c r="D37" s="314">
        <v>0</v>
      </c>
      <c r="E37" s="314">
        <v>898</v>
      </c>
    </row>
    <row r="38" spans="1:5" ht="12.75">
      <c r="A38" s="312" t="s">
        <v>361</v>
      </c>
      <c r="B38" s="313" t="s">
        <v>754</v>
      </c>
      <c r="C38" s="314">
        <v>1017</v>
      </c>
      <c r="D38" s="314">
        <v>0</v>
      </c>
      <c r="E38" s="314">
        <v>1017</v>
      </c>
    </row>
    <row r="39" spans="1:5" ht="12.75">
      <c r="A39" s="315" t="s">
        <v>362</v>
      </c>
      <c r="B39" s="316" t="s">
        <v>755</v>
      </c>
      <c r="C39" s="317">
        <v>1915</v>
      </c>
      <c r="D39" s="317">
        <v>0</v>
      </c>
      <c r="E39" s="317">
        <v>1915</v>
      </c>
    </row>
    <row r="40" spans="1:5" ht="12.75">
      <c r="A40" s="312" t="s">
        <v>363</v>
      </c>
      <c r="B40" s="313" t="s">
        <v>756</v>
      </c>
      <c r="C40" s="314">
        <v>6959</v>
      </c>
      <c r="D40" s="314">
        <v>0</v>
      </c>
      <c r="E40" s="314">
        <v>6959</v>
      </c>
    </row>
    <row r="41" spans="1:5" ht="12.75">
      <c r="A41" s="312" t="s">
        <v>364</v>
      </c>
      <c r="B41" s="313" t="s">
        <v>757</v>
      </c>
      <c r="C41" s="314">
        <v>4</v>
      </c>
      <c r="D41" s="314">
        <v>0</v>
      </c>
      <c r="E41" s="314">
        <v>4</v>
      </c>
    </row>
    <row r="42" spans="1:5" ht="12.75">
      <c r="A42" s="312" t="s">
        <v>365</v>
      </c>
      <c r="B42" s="313" t="s">
        <v>758</v>
      </c>
      <c r="C42" s="314">
        <v>1808</v>
      </c>
      <c r="D42" s="314">
        <v>0</v>
      </c>
      <c r="E42" s="314">
        <v>1808</v>
      </c>
    </row>
    <row r="43" spans="1:5" ht="25.5">
      <c r="A43" s="312" t="s">
        <v>433</v>
      </c>
      <c r="B43" s="313" t="s">
        <v>759</v>
      </c>
      <c r="C43" s="314">
        <v>0</v>
      </c>
      <c r="D43" s="314">
        <v>0</v>
      </c>
      <c r="E43" s="314">
        <v>0</v>
      </c>
    </row>
    <row r="44" spans="1:5" ht="12.75">
      <c r="A44" s="312" t="s">
        <v>435</v>
      </c>
      <c r="B44" s="313" t="s">
        <v>760</v>
      </c>
      <c r="C44" s="314">
        <v>4113</v>
      </c>
      <c r="D44" s="314">
        <v>0</v>
      </c>
      <c r="E44" s="314">
        <v>4113</v>
      </c>
    </row>
    <row r="45" spans="1:5" ht="12.75">
      <c r="A45" s="312" t="s">
        <v>437</v>
      </c>
      <c r="B45" s="313" t="s">
        <v>761</v>
      </c>
      <c r="C45" s="314">
        <v>0</v>
      </c>
      <c r="D45" s="314">
        <v>0</v>
      </c>
      <c r="E45" s="314">
        <v>0</v>
      </c>
    </row>
    <row r="46" spans="1:5" ht="12.75">
      <c r="A46" s="312" t="s">
        <v>439</v>
      </c>
      <c r="B46" s="313" t="s">
        <v>762</v>
      </c>
      <c r="C46" s="314">
        <v>0</v>
      </c>
      <c r="D46" s="314">
        <v>0</v>
      </c>
      <c r="E46" s="314">
        <v>0</v>
      </c>
    </row>
    <row r="47" spans="1:5" ht="12.75">
      <c r="A47" s="312" t="s">
        <v>441</v>
      </c>
      <c r="B47" s="313" t="s">
        <v>763</v>
      </c>
      <c r="C47" s="314">
        <v>698</v>
      </c>
      <c r="D47" s="314">
        <v>0</v>
      </c>
      <c r="E47" s="314">
        <v>698</v>
      </c>
    </row>
    <row r="48" spans="1:5" ht="12.75">
      <c r="A48" s="312" t="s">
        <v>443</v>
      </c>
      <c r="B48" s="313" t="s">
        <v>764</v>
      </c>
      <c r="C48" s="314">
        <v>12328</v>
      </c>
      <c r="D48" s="314">
        <v>0</v>
      </c>
      <c r="E48" s="314">
        <v>12328</v>
      </c>
    </row>
    <row r="49" spans="1:5" ht="12.75">
      <c r="A49" s="315" t="s">
        <v>445</v>
      </c>
      <c r="B49" s="316" t="s">
        <v>765</v>
      </c>
      <c r="C49" s="317">
        <v>25910</v>
      </c>
      <c r="D49" s="317">
        <v>0</v>
      </c>
      <c r="E49" s="317">
        <v>25910</v>
      </c>
    </row>
    <row r="50" spans="1:5" ht="12.75">
      <c r="A50" s="312" t="s">
        <v>447</v>
      </c>
      <c r="B50" s="313" t="s">
        <v>766</v>
      </c>
      <c r="C50" s="314">
        <v>41</v>
      </c>
      <c r="D50" s="314">
        <v>0</v>
      </c>
      <c r="E50" s="314">
        <v>41</v>
      </c>
    </row>
    <row r="51" spans="1:5" ht="12.75">
      <c r="A51" s="312" t="s">
        <v>449</v>
      </c>
      <c r="B51" s="313" t="s">
        <v>767</v>
      </c>
      <c r="C51" s="314">
        <v>0</v>
      </c>
      <c r="D51" s="314">
        <v>0</v>
      </c>
      <c r="E51" s="314">
        <v>0</v>
      </c>
    </row>
    <row r="52" spans="1:5" ht="12.75">
      <c r="A52" s="315" t="s">
        <v>451</v>
      </c>
      <c r="B52" s="316" t="s">
        <v>768</v>
      </c>
      <c r="C52" s="317">
        <v>41</v>
      </c>
      <c r="D52" s="317">
        <v>0</v>
      </c>
      <c r="E52" s="317">
        <v>41</v>
      </c>
    </row>
    <row r="53" spans="1:5" ht="12.75">
      <c r="A53" s="312" t="s">
        <v>453</v>
      </c>
      <c r="B53" s="313" t="s">
        <v>769</v>
      </c>
      <c r="C53" s="314">
        <v>12750</v>
      </c>
      <c r="D53" s="314">
        <v>0</v>
      </c>
      <c r="E53" s="314">
        <v>12750</v>
      </c>
    </row>
    <row r="54" spans="1:5" ht="12.75">
      <c r="A54" s="312" t="s">
        <v>455</v>
      </c>
      <c r="B54" s="313" t="s">
        <v>770</v>
      </c>
      <c r="C54" s="314">
        <v>4453</v>
      </c>
      <c r="D54" s="314">
        <v>0</v>
      </c>
      <c r="E54" s="314">
        <v>4453</v>
      </c>
    </row>
    <row r="55" spans="1:5" ht="12.75">
      <c r="A55" s="312" t="s">
        <v>457</v>
      </c>
      <c r="B55" s="313" t="s">
        <v>771</v>
      </c>
      <c r="C55" s="314">
        <v>302</v>
      </c>
      <c r="D55" s="314">
        <v>0</v>
      </c>
      <c r="E55" s="314">
        <v>302</v>
      </c>
    </row>
    <row r="56" spans="1:5" ht="12.75">
      <c r="A56" s="312" t="s">
        <v>459</v>
      </c>
      <c r="B56" s="313" t="s">
        <v>772</v>
      </c>
      <c r="C56" s="314">
        <v>6</v>
      </c>
      <c r="D56" s="314">
        <v>0</v>
      </c>
      <c r="E56" s="314">
        <v>6</v>
      </c>
    </row>
    <row r="57" spans="1:5" ht="12.75">
      <c r="A57" s="312" t="s">
        <v>461</v>
      </c>
      <c r="B57" s="313" t="s">
        <v>773</v>
      </c>
      <c r="C57" s="314">
        <v>0</v>
      </c>
      <c r="D57" s="314">
        <v>0</v>
      </c>
      <c r="E57" s="314">
        <v>0</v>
      </c>
    </row>
    <row r="58" spans="1:5" ht="12.75">
      <c r="A58" s="312" t="s">
        <v>463</v>
      </c>
      <c r="B58" s="313" t="s">
        <v>774</v>
      </c>
      <c r="C58" s="314">
        <v>0</v>
      </c>
      <c r="D58" s="314">
        <v>0</v>
      </c>
      <c r="E58" s="314">
        <v>0</v>
      </c>
    </row>
    <row r="59" spans="1:5" ht="12.75">
      <c r="A59" s="312" t="s">
        <v>465</v>
      </c>
      <c r="B59" s="313" t="s">
        <v>775</v>
      </c>
      <c r="C59" s="314">
        <v>0</v>
      </c>
      <c r="D59" s="314">
        <v>0</v>
      </c>
      <c r="E59" s="314">
        <v>0</v>
      </c>
    </row>
    <row r="60" spans="1:5" ht="12.75">
      <c r="A60" s="312" t="s">
        <v>467</v>
      </c>
      <c r="B60" s="313" t="s">
        <v>776</v>
      </c>
      <c r="C60" s="314">
        <v>0</v>
      </c>
      <c r="D60" s="314">
        <v>0</v>
      </c>
      <c r="E60" s="314">
        <v>0</v>
      </c>
    </row>
    <row r="61" spans="1:5" ht="12.75">
      <c r="A61" s="312" t="s">
        <v>469</v>
      </c>
      <c r="B61" s="313" t="s">
        <v>777</v>
      </c>
      <c r="C61" s="314">
        <v>0</v>
      </c>
      <c r="D61" s="314">
        <v>0</v>
      </c>
      <c r="E61" s="314">
        <v>0</v>
      </c>
    </row>
    <row r="62" spans="1:5" ht="12.75">
      <c r="A62" s="312" t="s">
        <v>471</v>
      </c>
      <c r="B62" s="313" t="s">
        <v>778</v>
      </c>
      <c r="C62" s="314">
        <v>5142</v>
      </c>
      <c r="D62" s="314">
        <v>0</v>
      </c>
      <c r="E62" s="314">
        <v>5142</v>
      </c>
    </row>
    <row r="63" spans="1:5" ht="12.75">
      <c r="A63" s="315" t="s">
        <v>473</v>
      </c>
      <c r="B63" s="316" t="s">
        <v>779</v>
      </c>
      <c r="C63" s="317">
        <v>22647</v>
      </c>
      <c r="D63" s="317">
        <v>0</v>
      </c>
      <c r="E63" s="317">
        <v>22647</v>
      </c>
    </row>
    <row r="64" spans="1:5" ht="12.75">
      <c r="A64" s="315" t="s">
        <v>475</v>
      </c>
      <c r="B64" s="316" t="s">
        <v>780</v>
      </c>
      <c r="C64" s="317">
        <v>76896</v>
      </c>
      <c r="D64" s="317">
        <v>0</v>
      </c>
      <c r="E64" s="317">
        <v>76896</v>
      </c>
    </row>
    <row r="65" spans="1:5" ht="12.75">
      <c r="A65" s="312" t="s">
        <v>477</v>
      </c>
      <c r="B65" s="313" t="s">
        <v>781</v>
      </c>
      <c r="C65" s="314">
        <v>0</v>
      </c>
      <c r="D65" s="314">
        <v>0</v>
      </c>
      <c r="E65" s="314">
        <v>0</v>
      </c>
    </row>
    <row r="66" spans="1:5" ht="12.75">
      <c r="A66" s="312" t="s">
        <v>479</v>
      </c>
      <c r="B66" s="313" t="s">
        <v>782</v>
      </c>
      <c r="C66" s="314">
        <v>574</v>
      </c>
      <c r="D66" s="314">
        <v>0</v>
      </c>
      <c r="E66" s="314">
        <v>574</v>
      </c>
    </row>
    <row r="67" spans="1:5" ht="12.75">
      <c r="A67" s="312" t="s">
        <v>481</v>
      </c>
      <c r="B67" s="313" t="s">
        <v>783</v>
      </c>
      <c r="C67" s="314">
        <v>0</v>
      </c>
      <c r="D67" s="314">
        <v>0</v>
      </c>
      <c r="E67" s="314">
        <v>0</v>
      </c>
    </row>
    <row r="68" spans="1:5" ht="12.75">
      <c r="A68" s="312" t="s">
        <v>483</v>
      </c>
      <c r="B68" s="313" t="s">
        <v>784</v>
      </c>
      <c r="C68" s="314">
        <v>0</v>
      </c>
      <c r="D68" s="314">
        <v>0</v>
      </c>
      <c r="E68" s="314">
        <v>0</v>
      </c>
    </row>
    <row r="69" spans="1:5" ht="12.75">
      <c r="A69" s="312" t="s">
        <v>485</v>
      </c>
      <c r="B69" s="313" t="s">
        <v>785</v>
      </c>
      <c r="C69" s="314">
        <v>0</v>
      </c>
      <c r="D69" s="314">
        <v>0</v>
      </c>
      <c r="E69" s="314">
        <v>0</v>
      </c>
    </row>
    <row r="70" spans="1:5" ht="12.75">
      <c r="A70" s="312" t="s">
        <v>487</v>
      </c>
      <c r="B70" s="313" t="s">
        <v>786</v>
      </c>
      <c r="C70" s="314">
        <v>0</v>
      </c>
      <c r="D70" s="314">
        <v>0</v>
      </c>
      <c r="E70" s="314">
        <v>0</v>
      </c>
    </row>
    <row r="71" spans="1:5" ht="12.75">
      <c r="A71" s="312" t="s">
        <v>489</v>
      </c>
      <c r="B71" s="313" t="s">
        <v>787</v>
      </c>
      <c r="C71" s="314">
        <v>0</v>
      </c>
      <c r="D71" s="314">
        <v>0</v>
      </c>
      <c r="E71" s="314">
        <v>0</v>
      </c>
    </row>
    <row r="72" spans="1:5" ht="12.75">
      <c r="A72" s="312" t="s">
        <v>491</v>
      </c>
      <c r="B72" s="313" t="s">
        <v>788</v>
      </c>
      <c r="C72" s="314">
        <v>0</v>
      </c>
      <c r="D72" s="314">
        <v>0</v>
      </c>
      <c r="E72" s="314">
        <v>0</v>
      </c>
    </row>
    <row r="73" spans="1:5" ht="12.75">
      <c r="A73" s="312" t="s">
        <v>493</v>
      </c>
      <c r="B73" s="313" t="s">
        <v>789</v>
      </c>
      <c r="C73" s="314">
        <v>0</v>
      </c>
      <c r="D73" s="314">
        <v>0</v>
      </c>
      <c r="E73" s="314">
        <v>0</v>
      </c>
    </row>
    <row r="74" spans="1:5" ht="12.75">
      <c r="A74" s="312" t="s">
        <v>495</v>
      </c>
      <c r="B74" s="313" t="s">
        <v>790</v>
      </c>
      <c r="C74" s="314">
        <v>0</v>
      </c>
      <c r="D74" s="314">
        <v>0</v>
      </c>
      <c r="E74" s="314">
        <v>0</v>
      </c>
    </row>
    <row r="75" spans="1:5" ht="12.75">
      <c r="A75" s="312" t="s">
        <v>497</v>
      </c>
      <c r="B75" s="313" t="s">
        <v>791</v>
      </c>
      <c r="C75" s="314">
        <v>0</v>
      </c>
      <c r="D75" s="314">
        <v>0</v>
      </c>
      <c r="E75" s="314">
        <v>0</v>
      </c>
    </row>
    <row r="76" spans="1:5" ht="12.75">
      <c r="A76" s="312" t="s">
        <v>499</v>
      </c>
      <c r="B76" s="313" t="s">
        <v>792</v>
      </c>
      <c r="C76" s="314">
        <v>0</v>
      </c>
      <c r="D76" s="314">
        <v>0</v>
      </c>
      <c r="E76" s="314">
        <v>0</v>
      </c>
    </row>
    <row r="77" spans="1:5" ht="12.75">
      <c r="A77" s="312" t="s">
        <v>501</v>
      </c>
      <c r="B77" s="313" t="s">
        <v>793</v>
      </c>
      <c r="C77" s="314">
        <v>574</v>
      </c>
      <c r="D77" s="314">
        <v>0</v>
      </c>
      <c r="E77" s="314">
        <v>574</v>
      </c>
    </row>
    <row r="78" spans="1:5" ht="12.75">
      <c r="A78" s="312" t="s">
        <v>503</v>
      </c>
      <c r="B78" s="313" t="s">
        <v>794</v>
      </c>
      <c r="C78" s="314">
        <v>0</v>
      </c>
      <c r="D78" s="314">
        <v>0</v>
      </c>
      <c r="E78" s="314">
        <v>0</v>
      </c>
    </row>
    <row r="79" spans="1:5" ht="12.75">
      <c r="A79" s="312" t="s">
        <v>505</v>
      </c>
      <c r="B79" s="313" t="s">
        <v>795</v>
      </c>
      <c r="C79" s="314">
        <v>51</v>
      </c>
      <c r="D79" s="314">
        <v>0</v>
      </c>
      <c r="E79" s="314">
        <v>51</v>
      </c>
    </row>
    <row r="80" spans="1:5" ht="12.75">
      <c r="A80" s="312" t="s">
        <v>507</v>
      </c>
      <c r="B80" s="313" t="s">
        <v>796</v>
      </c>
      <c r="C80" s="314">
        <v>0</v>
      </c>
      <c r="D80" s="314">
        <v>0</v>
      </c>
      <c r="E80" s="314">
        <v>0</v>
      </c>
    </row>
    <row r="81" spans="1:5" ht="12.75">
      <c r="A81" s="312" t="s">
        <v>509</v>
      </c>
      <c r="B81" s="313" t="s">
        <v>797</v>
      </c>
      <c r="C81" s="314">
        <v>0</v>
      </c>
      <c r="D81" s="314">
        <v>0</v>
      </c>
      <c r="E81" s="314">
        <v>0</v>
      </c>
    </row>
    <row r="82" spans="1:5" ht="12.75">
      <c r="A82" s="312" t="s">
        <v>511</v>
      </c>
      <c r="B82" s="313" t="s">
        <v>798</v>
      </c>
      <c r="C82" s="314">
        <v>0</v>
      </c>
      <c r="D82" s="314">
        <v>0</v>
      </c>
      <c r="E82" s="314">
        <v>0</v>
      </c>
    </row>
    <row r="83" spans="1:5" ht="25.5">
      <c r="A83" s="312" t="s">
        <v>513</v>
      </c>
      <c r="B83" s="313" t="s">
        <v>799</v>
      </c>
      <c r="C83" s="314">
        <v>0</v>
      </c>
      <c r="D83" s="314">
        <v>0</v>
      </c>
      <c r="E83" s="314">
        <v>0</v>
      </c>
    </row>
    <row r="84" spans="1:5" ht="12.75">
      <c r="A84" s="312" t="s">
        <v>515</v>
      </c>
      <c r="B84" s="313" t="s">
        <v>800</v>
      </c>
      <c r="C84" s="314">
        <v>0</v>
      </c>
      <c r="D84" s="314">
        <v>0</v>
      </c>
      <c r="E84" s="314">
        <v>0</v>
      </c>
    </row>
    <row r="85" spans="1:5" ht="12.75">
      <c r="A85" s="312" t="s">
        <v>517</v>
      </c>
      <c r="B85" s="313" t="s">
        <v>801</v>
      </c>
      <c r="C85" s="314">
        <v>0</v>
      </c>
      <c r="D85" s="314">
        <v>0</v>
      </c>
      <c r="E85" s="314">
        <v>0</v>
      </c>
    </row>
    <row r="86" spans="1:5" ht="12.75">
      <c r="A86" s="312" t="s">
        <v>519</v>
      </c>
      <c r="B86" s="313" t="s">
        <v>802</v>
      </c>
      <c r="C86" s="314">
        <v>51</v>
      </c>
      <c r="D86" s="314">
        <v>0</v>
      </c>
      <c r="E86" s="314">
        <v>51</v>
      </c>
    </row>
    <row r="87" spans="1:5" ht="12.75">
      <c r="A87" s="312" t="s">
        <v>521</v>
      </c>
      <c r="B87" s="313" t="s">
        <v>803</v>
      </c>
      <c r="C87" s="314">
        <v>0</v>
      </c>
      <c r="D87" s="314">
        <v>0</v>
      </c>
      <c r="E87" s="314">
        <v>0</v>
      </c>
    </row>
    <row r="88" spans="1:5" ht="38.25">
      <c r="A88" s="312" t="s">
        <v>523</v>
      </c>
      <c r="B88" s="313" t="s">
        <v>804</v>
      </c>
      <c r="C88" s="314">
        <v>0</v>
      </c>
      <c r="D88" s="314">
        <v>0</v>
      </c>
      <c r="E88" s="314">
        <v>0</v>
      </c>
    </row>
    <row r="89" spans="1:5" ht="25.5">
      <c r="A89" s="312" t="s">
        <v>525</v>
      </c>
      <c r="B89" s="313" t="s">
        <v>805</v>
      </c>
      <c r="C89" s="314">
        <v>0</v>
      </c>
      <c r="D89" s="314">
        <v>0</v>
      </c>
      <c r="E89" s="314">
        <v>0</v>
      </c>
    </row>
    <row r="90" spans="1:5" ht="12.75">
      <c r="A90" s="312" t="s">
        <v>527</v>
      </c>
      <c r="B90" s="313" t="s">
        <v>806</v>
      </c>
      <c r="C90" s="314">
        <v>0</v>
      </c>
      <c r="D90" s="314">
        <v>0</v>
      </c>
      <c r="E90" s="314">
        <v>0</v>
      </c>
    </row>
    <row r="91" spans="1:5" ht="12.75">
      <c r="A91" s="312" t="s">
        <v>529</v>
      </c>
      <c r="B91" s="313" t="s">
        <v>807</v>
      </c>
      <c r="C91" s="314">
        <v>0</v>
      </c>
      <c r="D91" s="314">
        <v>0</v>
      </c>
      <c r="E91" s="314">
        <v>0</v>
      </c>
    </row>
    <row r="92" spans="1:5" ht="12.75">
      <c r="A92" s="312" t="s">
        <v>531</v>
      </c>
      <c r="B92" s="313" t="s">
        <v>808</v>
      </c>
      <c r="C92" s="314">
        <v>0</v>
      </c>
      <c r="D92" s="314">
        <v>0</v>
      </c>
      <c r="E92" s="314">
        <v>0</v>
      </c>
    </row>
    <row r="93" spans="1:5" ht="12.75">
      <c r="A93" s="312" t="s">
        <v>533</v>
      </c>
      <c r="B93" s="313" t="s">
        <v>809</v>
      </c>
      <c r="C93" s="314">
        <v>0</v>
      </c>
      <c r="D93" s="314">
        <v>0</v>
      </c>
      <c r="E93" s="314">
        <v>0</v>
      </c>
    </row>
    <row r="94" spans="1:5" ht="12.75">
      <c r="A94" s="312" t="s">
        <v>535</v>
      </c>
      <c r="B94" s="313" t="s">
        <v>810</v>
      </c>
      <c r="C94" s="314">
        <v>0</v>
      </c>
      <c r="D94" s="314">
        <v>0</v>
      </c>
      <c r="E94" s="314">
        <v>0</v>
      </c>
    </row>
    <row r="95" spans="1:5" ht="12.75">
      <c r="A95" s="312" t="s">
        <v>537</v>
      </c>
      <c r="B95" s="313" t="s">
        <v>811</v>
      </c>
      <c r="C95" s="314">
        <v>0</v>
      </c>
      <c r="D95" s="314">
        <v>0</v>
      </c>
      <c r="E95" s="314">
        <v>0</v>
      </c>
    </row>
    <row r="96" spans="1:5" ht="12.75">
      <c r="A96" s="312" t="s">
        <v>540</v>
      </c>
      <c r="B96" s="313" t="s">
        <v>812</v>
      </c>
      <c r="C96" s="314">
        <v>0</v>
      </c>
      <c r="D96" s="314">
        <v>0</v>
      </c>
      <c r="E96" s="314">
        <v>0</v>
      </c>
    </row>
    <row r="97" spans="1:5" ht="12.75">
      <c r="A97" s="312" t="s">
        <v>542</v>
      </c>
      <c r="B97" s="313" t="s">
        <v>813</v>
      </c>
      <c r="C97" s="314">
        <v>0</v>
      </c>
      <c r="D97" s="314">
        <v>0</v>
      </c>
      <c r="E97" s="314">
        <v>0</v>
      </c>
    </row>
    <row r="98" spans="1:5" ht="12.75">
      <c r="A98" s="312" t="s">
        <v>544</v>
      </c>
      <c r="B98" s="313" t="s">
        <v>814</v>
      </c>
      <c r="C98" s="314">
        <v>0</v>
      </c>
      <c r="D98" s="314">
        <v>0</v>
      </c>
      <c r="E98" s="314">
        <v>0</v>
      </c>
    </row>
    <row r="99" spans="1:5" ht="12.75">
      <c r="A99" s="312" t="s">
        <v>546</v>
      </c>
      <c r="B99" s="313" t="s">
        <v>815</v>
      </c>
      <c r="C99" s="314">
        <v>0</v>
      </c>
      <c r="D99" s="314">
        <v>0</v>
      </c>
      <c r="E99" s="314">
        <v>0</v>
      </c>
    </row>
    <row r="100" spans="1:5" ht="12.75">
      <c r="A100" s="312" t="s">
        <v>548</v>
      </c>
      <c r="B100" s="313" t="s">
        <v>816</v>
      </c>
      <c r="C100" s="314">
        <v>0</v>
      </c>
      <c r="D100" s="314">
        <v>0</v>
      </c>
      <c r="E100" s="314">
        <v>0</v>
      </c>
    </row>
    <row r="101" spans="1:5" ht="12.75">
      <c r="A101" s="312" t="s">
        <v>550</v>
      </c>
      <c r="B101" s="313" t="s">
        <v>817</v>
      </c>
      <c r="C101" s="314">
        <v>0</v>
      </c>
      <c r="D101" s="314">
        <v>0</v>
      </c>
      <c r="E101" s="314">
        <v>0</v>
      </c>
    </row>
    <row r="102" spans="1:5" ht="25.5">
      <c r="A102" s="312" t="s">
        <v>552</v>
      </c>
      <c r="B102" s="313" t="s">
        <v>818</v>
      </c>
      <c r="C102" s="314">
        <v>0</v>
      </c>
      <c r="D102" s="314">
        <v>0</v>
      </c>
      <c r="E102" s="314">
        <v>0</v>
      </c>
    </row>
    <row r="103" spans="1:5" ht="25.5">
      <c r="A103" s="312" t="s">
        <v>554</v>
      </c>
      <c r="B103" s="313" t="s">
        <v>819</v>
      </c>
      <c r="C103" s="314">
        <v>0</v>
      </c>
      <c r="D103" s="314">
        <v>0</v>
      </c>
      <c r="E103" s="314">
        <v>0</v>
      </c>
    </row>
    <row r="104" spans="1:5" ht="12.75">
      <c r="A104" s="312" t="s">
        <v>556</v>
      </c>
      <c r="B104" s="313" t="s">
        <v>820</v>
      </c>
      <c r="C104" s="314">
        <v>0</v>
      </c>
      <c r="D104" s="314">
        <v>0</v>
      </c>
      <c r="E104" s="314">
        <v>0</v>
      </c>
    </row>
    <row r="105" spans="1:5" ht="12.75">
      <c r="A105" s="312" t="s">
        <v>558</v>
      </c>
      <c r="B105" s="313" t="s">
        <v>821</v>
      </c>
      <c r="C105" s="314">
        <v>0</v>
      </c>
      <c r="D105" s="314">
        <v>0</v>
      </c>
      <c r="E105" s="314">
        <v>0</v>
      </c>
    </row>
    <row r="106" spans="1:5" ht="12.75">
      <c r="A106" s="312" t="s">
        <v>560</v>
      </c>
      <c r="B106" s="313" t="s">
        <v>822</v>
      </c>
      <c r="C106" s="314">
        <v>0</v>
      </c>
      <c r="D106" s="314">
        <v>0</v>
      </c>
      <c r="E106" s="314">
        <v>0</v>
      </c>
    </row>
    <row r="107" spans="1:5" ht="12.75">
      <c r="A107" s="312" t="s">
        <v>562</v>
      </c>
      <c r="B107" s="313" t="s">
        <v>823</v>
      </c>
      <c r="C107" s="314">
        <v>1103</v>
      </c>
      <c r="D107" s="314">
        <v>0</v>
      </c>
      <c r="E107" s="314">
        <v>1103</v>
      </c>
    </row>
    <row r="108" spans="1:5" ht="12.75">
      <c r="A108" s="312" t="s">
        <v>564</v>
      </c>
      <c r="B108" s="313" t="s">
        <v>824</v>
      </c>
      <c r="C108" s="314">
        <v>0</v>
      </c>
      <c r="D108" s="314">
        <v>0</v>
      </c>
      <c r="E108" s="314">
        <v>0</v>
      </c>
    </row>
    <row r="109" spans="1:5" ht="12.75">
      <c r="A109" s="312" t="s">
        <v>566</v>
      </c>
      <c r="B109" s="313" t="s">
        <v>825</v>
      </c>
      <c r="C109" s="314">
        <v>0</v>
      </c>
      <c r="D109" s="314">
        <v>0</v>
      </c>
      <c r="E109" s="314">
        <v>0</v>
      </c>
    </row>
    <row r="110" spans="1:5" ht="12.75">
      <c r="A110" s="312" t="s">
        <v>568</v>
      </c>
      <c r="B110" s="313" t="s">
        <v>826</v>
      </c>
      <c r="C110" s="314">
        <v>0</v>
      </c>
      <c r="D110" s="314">
        <v>0</v>
      </c>
      <c r="E110" s="314">
        <v>0</v>
      </c>
    </row>
    <row r="111" spans="1:5" ht="12.75">
      <c r="A111" s="312" t="s">
        <v>570</v>
      </c>
      <c r="B111" s="313" t="s">
        <v>827</v>
      </c>
      <c r="C111" s="314">
        <v>0</v>
      </c>
      <c r="D111" s="314">
        <v>0</v>
      </c>
      <c r="E111" s="314">
        <v>0</v>
      </c>
    </row>
    <row r="112" spans="1:5" ht="12.75">
      <c r="A112" s="312" t="s">
        <v>572</v>
      </c>
      <c r="B112" s="313" t="s">
        <v>828</v>
      </c>
      <c r="C112" s="314">
        <v>0</v>
      </c>
      <c r="D112" s="314">
        <v>0</v>
      </c>
      <c r="E112" s="314">
        <v>0</v>
      </c>
    </row>
    <row r="113" spans="1:5" ht="25.5">
      <c r="A113" s="312" t="s">
        <v>574</v>
      </c>
      <c r="B113" s="313" t="s">
        <v>829</v>
      </c>
      <c r="C113" s="314">
        <v>0</v>
      </c>
      <c r="D113" s="314">
        <v>0</v>
      </c>
      <c r="E113" s="314">
        <v>0</v>
      </c>
    </row>
    <row r="114" spans="1:5" ht="25.5">
      <c r="A114" s="312" t="s">
        <v>576</v>
      </c>
      <c r="B114" s="313" t="s">
        <v>830</v>
      </c>
      <c r="C114" s="314">
        <v>0</v>
      </c>
      <c r="D114" s="314">
        <v>0</v>
      </c>
      <c r="E114" s="314">
        <v>0</v>
      </c>
    </row>
    <row r="115" spans="1:5" ht="25.5">
      <c r="A115" s="312" t="s">
        <v>578</v>
      </c>
      <c r="B115" s="313" t="s">
        <v>831</v>
      </c>
      <c r="C115" s="314">
        <v>0</v>
      </c>
      <c r="D115" s="314">
        <v>0</v>
      </c>
      <c r="E115" s="314">
        <v>0</v>
      </c>
    </row>
    <row r="116" spans="1:5" ht="25.5">
      <c r="A116" s="312" t="s">
        <v>580</v>
      </c>
      <c r="B116" s="313" t="s">
        <v>832</v>
      </c>
      <c r="C116" s="314">
        <v>0</v>
      </c>
      <c r="D116" s="314">
        <v>0</v>
      </c>
      <c r="E116" s="314">
        <v>0</v>
      </c>
    </row>
    <row r="117" spans="1:5" ht="25.5">
      <c r="A117" s="312" t="s">
        <v>582</v>
      </c>
      <c r="B117" s="313" t="s">
        <v>833</v>
      </c>
      <c r="C117" s="314">
        <v>0</v>
      </c>
      <c r="D117" s="314">
        <v>0</v>
      </c>
      <c r="E117" s="314">
        <v>0</v>
      </c>
    </row>
    <row r="118" spans="1:5" ht="12.75">
      <c r="A118" s="312" t="s">
        <v>584</v>
      </c>
      <c r="B118" s="313" t="s">
        <v>834</v>
      </c>
      <c r="C118" s="314">
        <v>0</v>
      </c>
      <c r="D118" s="314">
        <v>0</v>
      </c>
      <c r="E118" s="314">
        <v>0</v>
      </c>
    </row>
    <row r="119" spans="1:5" ht="12.75">
      <c r="A119" s="312" t="s">
        <v>586</v>
      </c>
      <c r="B119" s="313" t="s">
        <v>835</v>
      </c>
      <c r="C119" s="314">
        <v>0</v>
      </c>
      <c r="D119" s="314">
        <v>0</v>
      </c>
      <c r="E119" s="314">
        <v>0</v>
      </c>
    </row>
    <row r="120" spans="1:5" ht="12.75">
      <c r="A120" s="312" t="s">
        <v>588</v>
      </c>
      <c r="B120" s="313" t="s">
        <v>836</v>
      </c>
      <c r="C120" s="314">
        <v>0</v>
      </c>
      <c r="D120" s="314">
        <v>0</v>
      </c>
      <c r="E120" s="314">
        <v>0</v>
      </c>
    </row>
    <row r="121" spans="1:5" ht="12.75">
      <c r="A121" s="312" t="s">
        <v>590</v>
      </c>
      <c r="B121" s="313" t="s">
        <v>837</v>
      </c>
      <c r="C121" s="314">
        <v>0</v>
      </c>
      <c r="D121" s="314">
        <v>0</v>
      </c>
      <c r="E121" s="314">
        <v>0</v>
      </c>
    </row>
    <row r="122" spans="1:5" ht="12.75">
      <c r="A122" s="312" t="s">
        <v>592</v>
      </c>
      <c r="B122" s="313" t="s">
        <v>838</v>
      </c>
      <c r="C122" s="314">
        <v>0</v>
      </c>
      <c r="D122" s="314">
        <v>0</v>
      </c>
      <c r="E122" s="314">
        <v>0</v>
      </c>
    </row>
    <row r="123" spans="1:5" ht="12.75">
      <c r="A123" s="312" t="s">
        <v>594</v>
      </c>
      <c r="B123" s="313" t="s">
        <v>839</v>
      </c>
      <c r="C123" s="314">
        <v>0</v>
      </c>
      <c r="D123" s="314">
        <v>0</v>
      </c>
      <c r="E123" s="314">
        <v>0</v>
      </c>
    </row>
    <row r="124" spans="1:5" ht="12.75">
      <c r="A124" s="312" t="s">
        <v>596</v>
      </c>
      <c r="B124" s="313" t="s">
        <v>840</v>
      </c>
      <c r="C124" s="314">
        <v>0</v>
      </c>
      <c r="D124" s="314">
        <v>0</v>
      </c>
      <c r="E124" s="314">
        <v>0</v>
      </c>
    </row>
    <row r="125" spans="1:5" ht="25.5">
      <c r="A125" s="312" t="s">
        <v>598</v>
      </c>
      <c r="B125" s="313" t="s">
        <v>841</v>
      </c>
      <c r="C125" s="314">
        <v>0</v>
      </c>
      <c r="D125" s="314">
        <v>0</v>
      </c>
      <c r="E125" s="314">
        <v>0</v>
      </c>
    </row>
    <row r="126" spans="1:5" ht="12.75">
      <c r="A126" s="312" t="s">
        <v>600</v>
      </c>
      <c r="B126" s="313" t="s">
        <v>842</v>
      </c>
      <c r="C126" s="314">
        <v>0</v>
      </c>
      <c r="D126" s="314">
        <v>0</v>
      </c>
      <c r="E126" s="314">
        <v>0</v>
      </c>
    </row>
    <row r="127" spans="1:5" ht="12.75">
      <c r="A127" s="312" t="s">
        <v>602</v>
      </c>
      <c r="B127" s="313" t="s">
        <v>843</v>
      </c>
      <c r="C127" s="314">
        <v>0</v>
      </c>
      <c r="D127" s="314">
        <v>0</v>
      </c>
      <c r="E127" s="314">
        <v>0</v>
      </c>
    </row>
    <row r="128" spans="1:5" ht="12.75">
      <c r="A128" s="312" t="s">
        <v>604</v>
      </c>
      <c r="B128" s="313" t="s">
        <v>844</v>
      </c>
      <c r="C128" s="314">
        <v>0</v>
      </c>
      <c r="D128" s="314">
        <v>0</v>
      </c>
      <c r="E128" s="314">
        <v>0</v>
      </c>
    </row>
    <row r="129" spans="1:5" ht="25.5">
      <c r="A129" s="312" t="s">
        <v>606</v>
      </c>
      <c r="B129" s="313" t="s">
        <v>845</v>
      </c>
      <c r="C129" s="314">
        <v>1103</v>
      </c>
      <c r="D129" s="314">
        <v>0</v>
      </c>
      <c r="E129" s="314">
        <v>1103</v>
      </c>
    </row>
    <row r="130" spans="1:5" ht="25.5">
      <c r="A130" s="312" t="s">
        <v>608</v>
      </c>
      <c r="B130" s="313" t="s">
        <v>846</v>
      </c>
      <c r="C130" s="314">
        <v>0</v>
      </c>
      <c r="D130" s="314">
        <v>0</v>
      </c>
      <c r="E130" s="314">
        <v>0</v>
      </c>
    </row>
    <row r="131" spans="1:5" ht="12.75">
      <c r="A131" s="315" t="s">
        <v>610</v>
      </c>
      <c r="B131" s="316" t="s">
        <v>847</v>
      </c>
      <c r="C131" s="317">
        <v>1728</v>
      </c>
      <c r="D131" s="317">
        <v>0</v>
      </c>
      <c r="E131" s="317">
        <v>1728</v>
      </c>
    </row>
    <row r="132" spans="1:5" ht="12.75">
      <c r="A132" s="312" t="s">
        <v>612</v>
      </c>
      <c r="B132" s="313" t="s">
        <v>848</v>
      </c>
      <c r="C132" s="314">
        <v>0</v>
      </c>
      <c r="D132" s="314">
        <v>0</v>
      </c>
      <c r="E132" s="314">
        <v>0</v>
      </c>
    </row>
    <row r="133" spans="1:5" ht="12.75">
      <c r="A133" s="312" t="s">
        <v>614</v>
      </c>
      <c r="B133" s="313" t="s">
        <v>849</v>
      </c>
      <c r="C133" s="314">
        <v>0</v>
      </c>
      <c r="D133" s="314">
        <v>0</v>
      </c>
      <c r="E133" s="314">
        <v>0</v>
      </c>
    </row>
    <row r="134" spans="1:5" ht="12.75">
      <c r="A134" s="312" t="s">
        <v>616</v>
      </c>
      <c r="B134" s="313" t="s">
        <v>850</v>
      </c>
      <c r="C134" s="314">
        <v>0</v>
      </c>
      <c r="D134" s="314">
        <v>0</v>
      </c>
      <c r="E134" s="314">
        <v>0</v>
      </c>
    </row>
    <row r="135" spans="1:5" ht="25.5">
      <c r="A135" s="312" t="s">
        <v>618</v>
      </c>
      <c r="B135" s="313" t="s">
        <v>851</v>
      </c>
      <c r="C135" s="314">
        <v>0</v>
      </c>
      <c r="D135" s="314">
        <v>0</v>
      </c>
      <c r="E135" s="314">
        <v>0</v>
      </c>
    </row>
    <row r="136" spans="1:5" ht="25.5">
      <c r="A136" s="312" t="s">
        <v>620</v>
      </c>
      <c r="B136" s="313" t="s">
        <v>852</v>
      </c>
      <c r="C136" s="314">
        <v>0</v>
      </c>
      <c r="D136" s="314">
        <v>0</v>
      </c>
      <c r="E136" s="314">
        <v>0</v>
      </c>
    </row>
    <row r="137" spans="1:5" ht="12.75">
      <c r="A137" s="312" t="s">
        <v>622</v>
      </c>
      <c r="B137" s="313" t="s">
        <v>853</v>
      </c>
      <c r="C137" s="314">
        <v>0</v>
      </c>
      <c r="D137" s="314">
        <v>0</v>
      </c>
      <c r="E137" s="314">
        <v>0</v>
      </c>
    </row>
    <row r="138" spans="1:5" ht="12.75">
      <c r="A138" s="312" t="s">
        <v>624</v>
      </c>
      <c r="B138" s="313" t="s">
        <v>854</v>
      </c>
      <c r="C138" s="314">
        <v>0</v>
      </c>
      <c r="D138" s="314">
        <v>0</v>
      </c>
      <c r="E138" s="314">
        <v>0</v>
      </c>
    </row>
    <row r="139" spans="1:5" ht="25.5">
      <c r="A139" s="312" t="s">
        <v>626</v>
      </c>
      <c r="B139" s="313" t="s">
        <v>855</v>
      </c>
      <c r="C139" s="314">
        <v>0</v>
      </c>
      <c r="D139" s="314">
        <v>0</v>
      </c>
      <c r="E139" s="314">
        <v>0</v>
      </c>
    </row>
    <row r="140" spans="1:5" ht="12.75">
      <c r="A140" s="312" t="s">
        <v>628</v>
      </c>
      <c r="B140" s="313" t="s">
        <v>856</v>
      </c>
      <c r="C140" s="314">
        <v>0</v>
      </c>
      <c r="D140" s="314">
        <v>0</v>
      </c>
      <c r="E140" s="314">
        <v>0</v>
      </c>
    </row>
    <row r="141" spans="1:5" ht="12.75">
      <c r="A141" s="312" t="s">
        <v>630</v>
      </c>
      <c r="B141" s="313" t="s">
        <v>857</v>
      </c>
      <c r="C141" s="314">
        <v>0</v>
      </c>
      <c r="D141" s="314">
        <v>0</v>
      </c>
      <c r="E141" s="314">
        <v>0</v>
      </c>
    </row>
    <row r="142" spans="1:5" ht="12.75">
      <c r="A142" s="312" t="s">
        <v>632</v>
      </c>
      <c r="B142" s="313" t="s">
        <v>858</v>
      </c>
      <c r="C142" s="314">
        <v>0</v>
      </c>
      <c r="D142" s="314">
        <v>0</v>
      </c>
      <c r="E142" s="314">
        <v>0</v>
      </c>
    </row>
    <row r="143" spans="1:5" ht="12.75">
      <c r="A143" s="312" t="s">
        <v>634</v>
      </c>
      <c r="B143" s="313" t="s">
        <v>859</v>
      </c>
      <c r="C143" s="314">
        <v>0</v>
      </c>
      <c r="D143" s="314">
        <v>0</v>
      </c>
      <c r="E143" s="314">
        <v>0</v>
      </c>
    </row>
    <row r="144" spans="1:5" ht="12.75">
      <c r="A144" s="312" t="s">
        <v>636</v>
      </c>
      <c r="B144" s="313" t="s">
        <v>860</v>
      </c>
      <c r="C144" s="314">
        <v>0</v>
      </c>
      <c r="D144" s="314">
        <v>0</v>
      </c>
      <c r="E144" s="314">
        <v>0</v>
      </c>
    </row>
    <row r="145" spans="1:5" ht="12.75">
      <c r="A145" s="312" t="s">
        <v>638</v>
      </c>
      <c r="B145" s="313" t="s">
        <v>861</v>
      </c>
      <c r="C145" s="314">
        <v>0</v>
      </c>
      <c r="D145" s="314">
        <v>0</v>
      </c>
      <c r="E145" s="314">
        <v>0</v>
      </c>
    </row>
    <row r="146" spans="1:5" ht="12.75">
      <c r="A146" s="312" t="s">
        <v>640</v>
      </c>
      <c r="B146" s="313" t="s">
        <v>862</v>
      </c>
      <c r="C146" s="314">
        <v>0</v>
      </c>
      <c r="D146" s="314">
        <v>0</v>
      </c>
      <c r="E146" s="314">
        <v>0</v>
      </c>
    </row>
    <row r="147" spans="1:5" ht="25.5">
      <c r="A147" s="312" t="s">
        <v>642</v>
      </c>
      <c r="B147" s="313" t="s">
        <v>863</v>
      </c>
      <c r="C147" s="314">
        <v>0</v>
      </c>
      <c r="D147" s="314">
        <v>0</v>
      </c>
      <c r="E147" s="314">
        <v>0</v>
      </c>
    </row>
    <row r="148" spans="1:5" ht="12.75">
      <c r="A148" s="312" t="s">
        <v>644</v>
      </c>
      <c r="B148" s="313" t="s">
        <v>864</v>
      </c>
      <c r="C148" s="314">
        <v>0</v>
      </c>
      <c r="D148" s="314">
        <v>0</v>
      </c>
      <c r="E148" s="314">
        <v>0</v>
      </c>
    </row>
    <row r="149" spans="1:5" ht="12.75">
      <c r="A149" s="312" t="s">
        <v>646</v>
      </c>
      <c r="B149" s="313" t="s">
        <v>865</v>
      </c>
      <c r="C149" s="314">
        <v>0</v>
      </c>
      <c r="D149" s="314">
        <v>0</v>
      </c>
      <c r="E149" s="314">
        <v>0</v>
      </c>
    </row>
    <row r="150" spans="1:5" ht="25.5">
      <c r="A150" s="312" t="s">
        <v>648</v>
      </c>
      <c r="B150" s="313" t="s">
        <v>866</v>
      </c>
      <c r="C150" s="314">
        <v>0</v>
      </c>
      <c r="D150" s="314">
        <v>0</v>
      </c>
      <c r="E150" s="314">
        <v>0</v>
      </c>
    </row>
    <row r="151" spans="1:5" ht="12.75">
      <c r="A151" s="312" t="s">
        <v>650</v>
      </c>
      <c r="B151" s="313" t="s">
        <v>867</v>
      </c>
      <c r="C151" s="314">
        <v>0</v>
      </c>
      <c r="D151" s="314">
        <v>0</v>
      </c>
      <c r="E151" s="314">
        <v>0</v>
      </c>
    </row>
    <row r="152" spans="1:5" ht="12.75">
      <c r="A152" s="312" t="s">
        <v>652</v>
      </c>
      <c r="B152" s="313" t="s">
        <v>868</v>
      </c>
      <c r="C152" s="314">
        <v>0</v>
      </c>
      <c r="D152" s="314">
        <v>0</v>
      </c>
      <c r="E152" s="314">
        <v>0</v>
      </c>
    </row>
    <row r="153" spans="1:5" ht="12.75">
      <c r="A153" s="312" t="s">
        <v>654</v>
      </c>
      <c r="B153" s="313" t="s">
        <v>869</v>
      </c>
      <c r="C153" s="314">
        <v>0</v>
      </c>
      <c r="D153" s="314">
        <v>0</v>
      </c>
      <c r="E153" s="314">
        <v>0</v>
      </c>
    </row>
    <row r="154" spans="1:5" ht="12.75">
      <c r="A154" s="312" t="s">
        <v>656</v>
      </c>
      <c r="B154" s="313" t="s">
        <v>870</v>
      </c>
      <c r="C154" s="314">
        <v>0</v>
      </c>
      <c r="D154" s="314">
        <v>0</v>
      </c>
      <c r="E154" s="314">
        <v>0</v>
      </c>
    </row>
    <row r="155" spans="1:5" ht="12.75">
      <c r="A155" s="312" t="s">
        <v>658</v>
      </c>
      <c r="B155" s="313" t="s">
        <v>871</v>
      </c>
      <c r="C155" s="314">
        <v>0</v>
      </c>
      <c r="D155" s="314">
        <v>0</v>
      </c>
      <c r="E155" s="314">
        <v>0</v>
      </c>
    </row>
    <row r="156" spans="1:5" ht="12.75">
      <c r="A156" s="312" t="s">
        <v>660</v>
      </c>
      <c r="B156" s="313" t="s">
        <v>872</v>
      </c>
      <c r="C156" s="314">
        <v>0</v>
      </c>
      <c r="D156" s="314">
        <v>0</v>
      </c>
      <c r="E156" s="314">
        <v>0</v>
      </c>
    </row>
    <row r="157" spans="1:5" ht="12.75">
      <c r="A157" s="312" t="s">
        <v>662</v>
      </c>
      <c r="B157" s="313" t="s">
        <v>873</v>
      </c>
      <c r="C157" s="314">
        <v>0</v>
      </c>
      <c r="D157" s="314">
        <v>0</v>
      </c>
      <c r="E157" s="314">
        <v>0</v>
      </c>
    </row>
    <row r="158" spans="1:5" ht="12.75">
      <c r="A158" s="312" t="s">
        <v>664</v>
      </c>
      <c r="B158" s="313" t="s">
        <v>874</v>
      </c>
      <c r="C158" s="314">
        <v>5688</v>
      </c>
      <c r="D158" s="314">
        <v>0</v>
      </c>
      <c r="E158" s="314">
        <v>5688</v>
      </c>
    </row>
    <row r="159" spans="1:5" ht="12.75">
      <c r="A159" s="312" t="s">
        <v>875</v>
      </c>
      <c r="B159" s="313" t="s">
        <v>876</v>
      </c>
      <c r="C159" s="314">
        <v>0</v>
      </c>
      <c r="D159" s="314">
        <v>0</v>
      </c>
      <c r="E159" s="314">
        <v>0</v>
      </c>
    </row>
    <row r="160" spans="1:5" ht="12.75">
      <c r="A160" s="312" t="s">
        <v>877</v>
      </c>
      <c r="B160" s="313" t="s">
        <v>878</v>
      </c>
      <c r="C160" s="314">
        <v>0</v>
      </c>
      <c r="D160" s="314">
        <v>0</v>
      </c>
      <c r="E160" s="314">
        <v>0</v>
      </c>
    </row>
    <row r="161" spans="1:5" ht="25.5">
      <c r="A161" s="312" t="s">
        <v>879</v>
      </c>
      <c r="B161" s="313" t="s">
        <v>880</v>
      </c>
      <c r="C161" s="314">
        <v>0</v>
      </c>
      <c r="D161" s="314">
        <v>0</v>
      </c>
      <c r="E161" s="314">
        <v>0</v>
      </c>
    </row>
    <row r="162" spans="1:5" ht="12.75">
      <c r="A162" s="312" t="s">
        <v>881</v>
      </c>
      <c r="B162" s="313" t="s">
        <v>882</v>
      </c>
      <c r="C162" s="314">
        <v>0</v>
      </c>
      <c r="D162" s="314">
        <v>0</v>
      </c>
      <c r="E162" s="314">
        <v>0</v>
      </c>
    </row>
    <row r="163" spans="1:5" ht="12.75">
      <c r="A163" s="312" t="s">
        <v>883</v>
      </c>
      <c r="B163" s="313" t="s">
        <v>884</v>
      </c>
      <c r="C163" s="314">
        <v>0</v>
      </c>
      <c r="D163" s="314">
        <v>0</v>
      </c>
      <c r="E163" s="314">
        <v>0</v>
      </c>
    </row>
    <row r="164" spans="1:5" ht="12.75">
      <c r="A164" s="312" t="s">
        <v>885</v>
      </c>
      <c r="B164" s="313" t="s">
        <v>886</v>
      </c>
      <c r="C164" s="314">
        <v>0</v>
      </c>
      <c r="D164" s="314">
        <v>0</v>
      </c>
      <c r="E164" s="314">
        <v>0</v>
      </c>
    </row>
    <row r="165" spans="1:5" ht="12.75">
      <c r="A165" s="312" t="s">
        <v>887</v>
      </c>
      <c r="B165" s="313" t="s">
        <v>888</v>
      </c>
      <c r="C165" s="314">
        <v>5688</v>
      </c>
      <c r="D165" s="314">
        <v>0</v>
      </c>
      <c r="E165" s="314">
        <v>5688</v>
      </c>
    </row>
    <row r="166" spans="1:5" ht="12.75">
      <c r="A166" s="312" t="s">
        <v>889</v>
      </c>
      <c r="B166" s="313" t="s">
        <v>890</v>
      </c>
      <c r="C166" s="314">
        <v>0</v>
      </c>
      <c r="D166" s="314">
        <v>0</v>
      </c>
      <c r="E166" s="314">
        <v>0</v>
      </c>
    </row>
    <row r="167" spans="1:5" ht="12.75">
      <c r="A167" s="312" t="s">
        <v>891</v>
      </c>
      <c r="B167" s="313" t="s">
        <v>892</v>
      </c>
      <c r="C167" s="314">
        <v>0</v>
      </c>
      <c r="D167" s="314">
        <v>0</v>
      </c>
      <c r="E167" s="314">
        <v>0</v>
      </c>
    </row>
    <row r="168" spans="1:5" ht="12.75">
      <c r="A168" s="312" t="s">
        <v>893</v>
      </c>
      <c r="B168" s="313" t="s">
        <v>894</v>
      </c>
      <c r="C168" s="314">
        <v>0</v>
      </c>
      <c r="D168" s="314">
        <v>0</v>
      </c>
      <c r="E168" s="314">
        <v>0</v>
      </c>
    </row>
    <row r="169" spans="1:5" ht="25.5">
      <c r="A169" s="312" t="s">
        <v>895</v>
      </c>
      <c r="B169" s="313" t="s">
        <v>896</v>
      </c>
      <c r="C169" s="314">
        <v>0</v>
      </c>
      <c r="D169" s="314">
        <v>0</v>
      </c>
      <c r="E169" s="314">
        <v>0</v>
      </c>
    </row>
    <row r="170" spans="1:5" ht="25.5">
      <c r="A170" s="312" t="s">
        <v>897</v>
      </c>
      <c r="B170" s="313" t="s">
        <v>898</v>
      </c>
      <c r="C170" s="314">
        <v>0</v>
      </c>
      <c r="D170" s="314">
        <v>0</v>
      </c>
      <c r="E170" s="314">
        <v>0</v>
      </c>
    </row>
    <row r="171" spans="1:5" ht="25.5">
      <c r="A171" s="312" t="s">
        <v>899</v>
      </c>
      <c r="B171" s="313" t="s">
        <v>900</v>
      </c>
      <c r="C171" s="314">
        <v>0</v>
      </c>
      <c r="D171" s="314">
        <v>0</v>
      </c>
      <c r="E171" s="314">
        <v>0</v>
      </c>
    </row>
    <row r="172" spans="1:5" ht="12.75">
      <c r="A172" s="312" t="s">
        <v>901</v>
      </c>
      <c r="B172" s="313" t="s">
        <v>902</v>
      </c>
      <c r="C172" s="314">
        <v>0</v>
      </c>
      <c r="D172" s="314">
        <v>0</v>
      </c>
      <c r="E172" s="314">
        <v>0</v>
      </c>
    </row>
    <row r="173" spans="1:5" ht="12.75">
      <c r="A173" s="312" t="s">
        <v>903</v>
      </c>
      <c r="B173" s="313" t="s">
        <v>904</v>
      </c>
      <c r="C173" s="314">
        <v>0</v>
      </c>
      <c r="D173" s="314">
        <v>0</v>
      </c>
      <c r="E173" s="314">
        <v>0</v>
      </c>
    </row>
    <row r="174" spans="1:5" ht="12.75">
      <c r="A174" s="312" t="s">
        <v>905</v>
      </c>
      <c r="B174" s="313" t="s">
        <v>906</v>
      </c>
      <c r="C174" s="314">
        <v>0</v>
      </c>
      <c r="D174" s="314">
        <v>0</v>
      </c>
      <c r="E174" s="314">
        <v>0</v>
      </c>
    </row>
    <row r="175" spans="1:5" ht="12.75">
      <c r="A175" s="312" t="s">
        <v>907</v>
      </c>
      <c r="B175" s="313" t="s">
        <v>908</v>
      </c>
      <c r="C175" s="314">
        <v>0</v>
      </c>
      <c r="D175" s="314">
        <v>0</v>
      </c>
      <c r="E175" s="314">
        <v>0</v>
      </c>
    </row>
    <row r="176" spans="1:5" ht="12.75">
      <c r="A176" s="312" t="s">
        <v>909</v>
      </c>
      <c r="B176" s="313" t="s">
        <v>910</v>
      </c>
      <c r="C176" s="314">
        <v>0</v>
      </c>
      <c r="D176" s="314">
        <v>0</v>
      </c>
      <c r="E176" s="314">
        <v>0</v>
      </c>
    </row>
    <row r="177" spans="1:5" ht="12.75">
      <c r="A177" s="312" t="s">
        <v>911</v>
      </c>
      <c r="B177" s="313" t="s">
        <v>912</v>
      </c>
      <c r="C177" s="314">
        <v>0</v>
      </c>
      <c r="D177" s="314">
        <v>0</v>
      </c>
      <c r="E177" s="314">
        <v>0</v>
      </c>
    </row>
    <row r="178" spans="1:5" ht="12.75">
      <c r="A178" s="312" t="s">
        <v>913</v>
      </c>
      <c r="B178" s="313" t="s">
        <v>914</v>
      </c>
      <c r="C178" s="314">
        <v>0</v>
      </c>
      <c r="D178" s="314">
        <v>0</v>
      </c>
      <c r="E178" s="314">
        <v>0</v>
      </c>
    </row>
    <row r="179" spans="1:5" ht="12.75">
      <c r="A179" s="312" t="s">
        <v>915</v>
      </c>
      <c r="B179" s="313" t="s">
        <v>916</v>
      </c>
      <c r="C179" s="314">
        <v>0</v>
      </c>
      <c r="D179" s="314">
        <v>0</v>
      </c>
      <c r="E179" s="314">
        <v>0</v>
      </c>
    </row>
    <row r="180" spans="1:5" ht="12.75">
      <c r="A180" s="312" t="s">
        <v>917</v>
      </c>
      <c r="B180" s="313" t="s">
        <v>918</v>
      </c>
      <c r="C180" s="314">
        <v>0</v>
      </c>
      <c r="D180" s="314">
        <v>0</v>
      </c>
      <c r="E180" s="314">
        <v>0</v>
      </c>
    </row>
    <row r="181" spans="1:5" ht="12.75">
      <c r="A181" s="312" t="s">
        <v>919</v>
      </c>
      <c r="B181" s="313" t="s">
        <v>920</v>
      </c>
      <c r="C181" s="314">
        <v>0</v>
      </c>
      <c r="D181" s="314">
        <v>0</v>
      </c>
      <c r="E181" s="314">
        <v>0</v>
      </c>
    </row>
    <row r="182" spans="1:5" ht="12.75">
      <c r="A182" s="312" t="s">
        <v>921</v>
      </c>
      <c r="B182" s="313" t="s">
        <v>922</v>
      </c>
      <c r="C182" s="314">
        <v>0</v>
      </c>
      <c r="D182" s="314">
        <v>0</v>
      </c>
      <c r="E182" s="314">
        <v>0</v>
      </c>
    </row>
    <row r="183" spans="1:5" ht="12.75">
      <c r="A183" s="312" t="s">
        <v>923</v>
      </c>
      <c r="B183" s="313" t="s">
        <v>924</v>
      </c>
      <c r="C183" s="314">
        <v>0</v>
      </c>
      <c r="D183" s="314">
        <v>0</v>
      </c>
      <c r="E183" s="314">
        <v>0</v>
      </c>
    </row>
    <row r="184" spans="1:5" ht="12.75">
      <c r="A184" s="312" t="s">
        <v>925</v>
      </c>
      <c r="B184" s="313" t="s">
        <v>926</v>
      </c>
      <c r="C184" s="314">
        <v>0</v>
      </c>
      <c r="D184" s="314">
        <v>0</v>
      </c>
      <c r="E184" s="314">
        <v>0</v>
      </c>
    </row>
    <row r="185" spans="1:5" ht="12.75">
      <c r="A185" s="312" t="s">
        <v>927</v>
      </c>
      <c r="B185" s="313" t="s">
        <v>928</v>
      </c>
      <c r="C185" s="314">
        <v>16573</v>
      </c>
      <c r="D185" s="314">
        <v>0</v>
      </c>
      <c r="E185" s="314">
        <v>16573</v>
      </c>
    </row>
    <row r="186" spans="1:5" ht="12.75">
      <c r="A186" s="312" t="s">
        <v>929</v>
      </c>
      <c r="B186" s="313" t="s">
        <v>930</v>
      </c>
      <c r="C186" s="314">
        <v>0</v>
      </c>
      <c r="D186" s="314">
        <v>0</v>
      </c>
      <c r="E186" s="314">
        <v>0</v>
      </c>
    </row>
    <row r="187" spans="1:5" ht="12.75">
      <c r="A187" s="312" t="s">
        <v>931</v>
      </c>
      <c r="B187" s="313" t="s">
        <v>932</v>
      </c>
      <c r="C187" s="314">
        <v>0</v>
      </c>
      <c r="D187" s="314">
        <v>0</v>
      </c>
      <c r="E187" s="314">
        <v>0</v>
      </c>
    </row>
    <row r="188" spans="1:5" ht="12.75">
      <c r="A188" s="312" t="s">
        <v>933</v>
      </c>
      <c r="B188" s="313" t="s">
        <v>934</v>
      </c>
      <c r="C188" s="314">
        <v>0</v>
      </c>
      <c r="D188" s="314">
        <v>0</v>
      </c>
      <c r="E188" s="314">
        <v>0</v>
      </c>
    </row>
    <row r="189" spans="1:5" ht="12.75">
      <c r="A189" s="312" t="s">
        <v>935</v>
      </c>
      <c r="B189" s="313" t="s">
        <v>936</v>
      </c>
      <c r="C189" s="314">
        <v>0</v>
      </c>
      <c r="D189" s="314">
        <v>0</v>
      </c>
      <c r="E189" s="314">
        <v>0</v>
      </c>
    </row>
    <row r="190" spans="1:5" ht="12.75">
      <c r="A190" s="312" t="s">
        <v>937</v>
      </c>
      <c r="B190" s="313" t="s">
        <v>938</v>
      </c>
      <c r="C190" s="314">
        <v>16573</v>
      </c>
      <c r="D190" s="314">
        <v>0</v>
      </c>
      <c r="E190" s="314">
        <v>16573</v>
      </c>
    </row>
    <row r="191" spans="1:5" ht="12.75">
      <c r="A191" s="312" t="s">
        <v>939</v>
      </c>
      <c r="B191" s="313" t="s">
        <v>940</v>
      </c>
      <c r="C191" s="314">
        <v>0</v>
      </c>
      <c r="D191" s="314">
        <v>0</v>
      </c>
      <c r="E191" s="314">
        <v>0</v>
      </c>
    </row>
    <row r="192" spans="1:5" ht="12.75">
      <c r="A192" s="312" t="s">
        <v>941</v>
      </c>
      <c r="B192" s="313" t="s">
        <v>942</v>
      </c>
      <c r="C192" s="314">
        <v>0</v>
      </c>
      <c r="D192" s="314">
        <v>0</v>
      </c>
      <c r="E192" s="314">
        <v>0</v>
      </c>
    </row>
    <row r="193" spans="1:5" ht="12.75">
      <c r="A193" s="312" t="s">
        <v>943</v>
      </c>
      <c r="B193" s="313" t="s">
        <v>944</v>
      </c>
      <c r="C193" s="314">
        <v>0</v>
      </c>
      <c r="D193" s="314">
        <v>0</v>
      </c>
      <c r="E193" s="314">
        <v>0</v>
      </c>
    </row>
    <row r="194" spans="1:5" ht="12.75">
      <c r="A194" s="312" t="s">
        <v>945</v>
      </c>
      <c r="B194" s="313" t="s">
        <v>946</v>
      </c>
      <c r="C194" s="314">
        <v>0</v>
      </c>
      <c r="D194" s="314">
        <v>0</v>
      </c>
      <c r="E194" s="314">
        <v>0</v>
      </c>
    </row>
    <row r="195" spans="1:5" ht="12.75">
      <c r="A195" s="312" t="s">
        <v>947</v>
      </c>
      <c r="B195" s="313" t="s">
        <v>948</v>
      </c>
      <c r="C195" s="314">
        <v>0</v>
      </c>
      <c r="D195" s="314">
        <v>0</v>
      </c>
      <c r="E195" s="314">
        <v>0</v>
      </c>
    </row>
    <row r="196" spans="1:5" ht="12.75">
      <c r="A196" s="312" t="s">
        <v>949</v>
      </c>
      <c r="B196" s="313" t="s">
        <v>950</v>
      </c>
      <c r="C196" s="314">
        <v>0</v>
      </c>
      <c r="D196" s="314">
        <v>0</v>
      </c>
      <c r="E196" s="314">
        <v>0</v>
      </c>
    </row>
    <row r="197" spans="1:5" ht="12.75">
      <c r="A197" s="312" t="s">
        <v>951</v>
      </c>
      <c r="B197" s="313" t="s">
        <v>952</v>
      </c>
      <c r="C197" s="314">
        <v>0</v>
      </c>
      <c r="D197" s="314">
        <v>0</v>
      </c>
      <c r="E197" s="314">
        <v>0</v>
      </c>
    </row>
    <row r="198" spans="1:5" ht="25.5">
      <c r="A198" s="315" t="s">
        <v>953</v>
      </c>
      <c r="B198" s="316" t="s">
        <v>954</v>
      </c>
      <c r="C198" s="317">
        <v>22261</v>
      </c>
      <c r="D198" s="317">
        <v>0</v>
      </c>
      <c r="E198" s="317">
        <v>22261</v>
      </c>
    </row>
    <row r="199" spans="1:5" ht="12.75">
      <c r="A199" s="312" t="s">
        <v>955</v>
      </c>
      <c r="B199" s="313" t="s">
        <v>956</v>
      </c>
      <c r="C199" s="314">
        <v>0</v>
      </c>
      <c r="D199" s="314">
        <v>0</v>
      </c>
      <c r="E199" s="314">
        <v>0</v>
      </c>
    </row>
    <row r="200" spans="1:5" ht="12.75">
      <c r="A200" s="312" t="s">
        <v>957</v>
      </c>
      <c r="B200" s="313" t="s">
        <v>958</v>
      </c>
      <c r="C200" s="314">
        <v>25327</v>
      </c>
      <c r="D200" s="314">
        <v>0</v>
      </c>
      <c r="E200" s="314">
        <v>25327</v>
      </c>
    </row>
    <row r="201" spans="1:5" ht="12.75">
      <c r="A201" s="312" t="s">
        <v>959</v>
      </c>
      <c r="B201" s="313" t="s">
        <v>960</v>
      </c>
      <c r="C201" s="314">
        <v>0</v>
      </c>
      <c r="D201" s="314">
        <v>0</v>
      </c>
      <c r="E201" s="314">
        <v>0</v>
      </c>
    </row>
    <row r="202" spans="1:5" ht="12.75">
      <c r="A202" s="312" t="s">
        <v>961</v>
      </c>
      <c r="B202" s="313" t="s">
        <v>962</v>
      </c>
      <c r="C202" s="314">
        <v>37</v>
      </c>
      <c r="D202" s="314">
        <v>0</v>
      </c>
      <c r="E202" s="314">
        <v>37</v>
      </c>
    </row>
    <row r="203" spans="1:5" ht="12.75">
      <c r="A203" s="312" t="s">
        <v>963</v>
      </c>
      <c r="B203" s="313" t="s">
        <v>964</v>
      </c>
      <c r="C203" s="314">
        <v>13118</v>
      </c>
      <c r="D203" s="314">
        <v>0</v>
      </c>
      <c r="E203" s="314">
        <v>13118</v>
      </c>
    </row>
    <row r="204" spans="1:5" ht="12.75">
      <c r="A204" s="312" t="s">
        <v>965</v>
      </c>
      <c r="B204" s="313" t="s">
        <v>966</v>
      </c>
      <c r="C204" s="314">
        <v>0</v>
      </c>
      <c r="D204" s="314">
        <v>0</v>
      </c>
      <c r="E204" s="314">
        <v>0</v>
      </c>
    </row>
    <row r="205" spans="1:5" ht="12.75">
      <c r="A205" s="312" t="s">
        <v>967</v>
      </c>
      <c r="B205" s="313" t="s">
        <v>968</v>
      </c>
      <c r="C205" s="314">
        <v>0</v>
      </c>
      <c r="D205" s="314">
        <v>0</v>
      </c>
      <c r="E205" s="314">
        <v>0</v>
      </c>
    </row>
    <row r="206" spans="1:5" ht="12.75">
      <c r="A206" s="312" t="s">
        <v>969</v>
      </c>
      <c r="B206" s="313" t="s">
        <v>970</v>
      </c>
      <c r="C206" s="314">
        <v>7895</v>
      </c>
      <c r="D206" s="314">
        <v>0</v>
      </c>
      <c r="E206" s="314">
        <v>7895</v>
      </c>
    </row>
    <row r="207" spans="1:5" ht="12.75">
      <c r="A207" s="315" t="s">
        <v>971</v>
      </c>
      <c r="B207" s="316" t="s">
        <v>972</v>
      </c>
      <c r="C207" s="317">
        <v>46377</v>
      </c>
      <c r="D207" s="317">
        <v>0</v>
      </c>
      <c r="E207" s="317">
        <v>46377</v>
      </c>
    </row>
    <row r="208" spans="1:5" ht="12.75">
      <c r="A208" s="312" t="s">
        <v>973</v>
      </c>
      <c r="B208" s="313" t="s">
        <v>974</v>
      </c>
      <c r="C208" s="314">
        <v>1071</v>
      </c>
      <c r="D208" s="314">
        <v>0</v>
      </c>
      <c r="E208" s="314">
        <v>1071</v>
      </c>
    </row>
    <row r="209" spans="1:5" ht="12.75">
      <c r="A209" s="312" t="s">
        <v>975</v>
      </c>
      <c r="B209" s="313" t="s">
        <v>976</v>
      </c>
      <c r="C209" s="314">
        <v>0</v>
      </c>
      <c r="D209" s="314">
        <v>0</v>
      </c>
      <c r="E209" s="314">
        <v>0</v>
      </c>
    </row>
    <row r="210" spans="1:5" ht="12.75">
      <c r="A210" s="312" t="s">
        <v>977</v>
      </c>
      <c r="B210" s="313" t="s">
        <v>978</v>
      </c>
      <c r="C210" s="314">
        <v>0</v>
      </c>
      <c r="D210" s="314">
        <v>0</v>
      </c>
      <c r="E210" s="314">
        <v>0</v>
      </c>
    </row>
    <row r="211" spans="1:5" ht="12.75">
      <c r="A211" s="312" t="s">
        <v>979</v>
      </c>
      <c r="B211" s="313" t="s">
        <v>980</v>
      </c>
      <c r="C211" s="314">
        <v>235</v>
      </c>
      <c r="D211" s="314">
        <v>0</v>
      </c>
      <c r="E211" s="314">
        <v>235</v>
      </c>
    </row>
    <row r="212" spans="1:5" ht="12.75">
      <c r="A212" s="315" t="s">
        <v>981</v>
      </c>
      <c r="B212" s="316" t="s">
        <v>982</v>
      </c>
      <c r="C212" s="317">
        <v>1306</v>
      </c>
      <c r="D212" s="317">
        <v>0</v>
      </c>
      <c r="E212" s="317">
        <v>1306</v>
      </c>
    </row>
    <row r="213" spans="1:5" ht="25.5">
      <c r="A213" s="312" t="s">
        <v>983</v>
      </c>
      <c r="B213" s="313" t="s">
        <v>984</v>
      </c>
      <c r="C213" s="314">
        <v>0</v>
      </c>
      <c r="D213" s="314">
        <v>0</v>
      </c>
      <c r="E213" s="314">
        <v>0</v>
      </c>
    </row>
    <row r="214" spans="1:5" ht="25.5">
      <c r="A214" s="312" t="s">
        <v>985</v>
      </c>
      <c r="B214" s="313" t="s">
        <v>986</v>
      </c>
      <c r="C214" s="314">
        <v>0</v>
      </c>
      <c r="D214" s="314">
        <v>0</v>
      </c>
      <c r="E214" s="314">
        <v>0</v>
      </c>
    </row>
    <row r="215" spans="1:5" ht="12.75">
      <c r="A215" s="312" t="s">
        <v>987</v>
      </c>
      <c r="B215" s="313" t="s">
        <v>988</v>
      </c>
      <c r="C215" s="314">
        <v>0</v>
      </c>
      <c r="D215" s="314">
        <v>0</v>
      </c>
      <c r="E215" s="314">
        <v>0</v>
      </c>
    </row>
    <row r="216" spans="1:5" ht="12.75">
      <c r="A216" s="312" t="s">
        <v>989</v>
      </c>
      <c r="B216" s="313" t="s">
        <v>990</v>
      </c>
      <c r="C216" s="314">
        <v>0</v>
      </c>
      <c r="D216" s="314">
        <v>0</v>
      </c>
      <c r="E216" s="314">
        <v>0</v>
      </c>
    </row>
    <row r="217" spans="1:5" ht="25.5">
      <c r="A217" s="312" t="s">
        <v>991</v>
      </c>
      <c r="B217" s="313" t="s">
        <v>992</v>
      </c>
      <c r="C217" s="314">
        <v>0</v>
      </c>
      <c r="D217" s="314">
        <v>0</v>
      </c>
      <c r="E217" s="314">
        <v>0</v>
      </c>
    </row>
    <row r="218" spans="1:5" ht="12.75">
      <c r="A218" s="312" t="s">
        <v>993</v>
      </c>
      <c r="B218" s="313" t="s">
        <v>994</v>
      </c>
      <c r="C218" s="314">
        <v>0</v>
      </c>
      <c r="D218" s="314">
        <v>0</v>
      </c>
      <c r="E218" s="314">
        <v>0</v>
      </c>
    </row>
    <row r="219" spans="1:5" ht="12.75">
      <c r="A219" s="312" t="s">
        <v>995</v>
      </c>
      <c r="B219" s="313" t="s">
        <v>996</v>
      </c>
      <c r="C219" s="314">
        <v>0</v>
      </c>
      <c r="D219" s="314">
        <v>0</v>
      </c>
      <c r="E219" s="314">
        <v>0</v>
      </c>
    </row>
    <row r="220" spans="1:5" ht="12.75">
      <c r="A220" s="312" t="s">
        <v>997</v>
      </c>
      <c r="B220" s="313" t="s">
        <v>998</v>
      </c>
      <c r="C220" s="314">
        <v>0</v>
      </c>
      <c r="D220" s="314">
        <v>0</v>
      </c>
      <c r="E220" s="314">
        <v>0</v>
      </c>
    </row>
    <row r="221" spans="1:5" ht="12.75">
      <c r="A221" s="312" t="s">
        <v>999</v>
      </c>
      <c r="B221" s="313" t="s">
        <v>1000</v>
      </c>
      <c r="C221" s="314">
        <v>0</v>
      </c>
      <c r="D221" s="314">
        <v>0</v>
      </c>
      <c r="E221" s="314">
        <v>0</v>
      </c>
    </row>
    <row r="222" spans="1:5" ht="12.75">
      <c r="A222" s="312" t="s">
        <v>1001</v>
      </c>
      <c r="B222" s="313" t="s">
        <v>1002</v>
      </c>
      <c r="C222" s="314">
        <v>0</v>
      </c>
      <c r="D222" s="314">
        <v>0</v>
      </c>
      <c r="E222" s="314">
        <v>0</v>
      </c>
    </row>
    <row r="223" spans="1:5" ht="12.75">
      <c r="A223" s="312" t="s">
        <v>1003</v>
      </c>
      <c r="B223" s="313" t="s">
        <v>1004</v>
      </c>
      <c r="C223" s="314">
        <v>0</v>
      </c>
      <c r="D223" s="314">
        <v>0</v>
      </c>
      <c r="E223" s="314">
        <v>0</v>
      </c>
    </row>
    <row r="224" spans="1:5" ht="12.75">
      <c r="A224" s="312" t="s">
        <v>1005</v>
      </c>
      <c r="B224" s="313" t="s">
        <v>1006</v>
      </c>
      <c r="C224" s="314">
        <v>0</v>
      </c>
      <c r="D224" s="314">
        <v>0</v>
      </c>
      <c r="E224" s="314">
        <v>0</v>
      </c>
    </row>
    <row r="225" spans="1:5" ht="25.5">
      <c r="A225" s="312" t="s">
        <v>1007</v>
      </c>
      <c r="B225" s="313" t="s">
        <v>1008</v>
      </c>
      <c r="C225" s="314">
        <v>0</v>
      </c>
      <c r="D225" s="314">
        <v>0</v>
      </c>
      <c r="E225" s="314">
        <v>0</v>
      </c>
    </row>
    <row r="226" spans="1:5" ht="12.75">
      <c r="A226" s="312" t="s">
        <v>1009</v>
      </c>
      <c r="B226" s="313" t="s">
        <v>1010</v>
      </c>
      <c r="C226" s="314">
        <v>0</v>
      </c>
      <c r="D226" s="314">
        <v>0</v>
      </c>
      <c r="E226" s="314">
        <v>0</v>
      </c>
    </row>
    <row r="227" spans="1:5" ht="12.75">
      <c r="A227" s="312" t="s">
        <v>1011</v>
      </c>
      <c r="B227" s="313" t="s">
        <v>1012</v>
      </c>
      <c r="C227" s="314">
        <v>0</v>
      </c>
      <c r="D227" s="314">
        <v>0</v>
      </c>
      <c r="E227" s="314">
        <v>0</v>
      </c>
    </row>
    <row r="228" spans="1:5" ht="25.5">
      <c r="A228" s="312" t="s">
        <v>1013</v>
      </c>
      <c r="B228" s="313" t="s">
        <v>1014</v>
      </c>
      <c r="C228" s="314">
        <v>0</v>
      </c>
      <c r="D228" s="314">
        <v>0</v>
      </c>
      <c r="E228" s="314">
        <v>0</v>
      </c>
    </row>
    <row r="229" spans="1:5" ht="12.75">
      <c r="A229" s="312" t="s">
        <v>1015</v>
      </c>
      <c r="B229" s="313" t="s">
        <v>1016</v>
      </c>
      <c r="C229" s="314">
        <v>0</v>
      </c>
      <c r="D229" s="314">
        <v>0</v>
      </c>
      <c r="E229" s="314">
        <v>0</v>
      </c>
    </row>
    <row r="230" spans="1:5" ht="12.75">
      <c r="A230" s="312" t="s">
        <v>1017</v>
      </c>
      <c r="B230" s="313" t="s">
        <v>1018</v>
      </c>
      <c r="C230" s="314">
        <v>0</v>
      </c>
      <c r="D230" s="314">
        <v>0</v>
      </c>
      <c r="E230" s="314">
        <v>0</v>
      </c>
    </row>
    <row r="231" spans="1:5" ht="12.75">
      <c r="A231" s="312" t="s">
        <v>1019</v>
      </c>
      <c r="B231" s="313" t="s">
        <v>1020</v>
      </c>
      <c r="C231" s="314">
        <v>0</v>
      </c>
      <c r="D231" s="314">
        <v>0</v>
      </c>
      <c r="E231" s="314">
        <v>0</v>
      </c>
    </row>
    <row r="232" spans="1:5" ht="12.75">
      <c r="A232" s="312" t="s">
        <v>1021</v>
      </c>
      <c r="B232" s="313" t="s">
        <v>1022</v>
      </c>
      <c r="C232" s="314">
        <v>0</v>
      </c>
      <c r="D232" s="314">
        <v>0</v>
      </c>
      <c r="E232" s="314">
        <v>0</v>
      </c>
    </row>
    <row r="233" spans="1:5" ht="12.75">
      <c r="A233" s="312" t="s">
        <v>1023</v>
      </c>
      <c r="B233" s="313" t="s">
        <v>1024</v>
      </c>
      <c r="C233" s="314">
        <v>0</v>
      </c>
      <c r="D233" s="314">
        <v>0</v>
      </c>
      <c r="E233" s="314">
        <v>0</v>
      </c>
    </row>
    <row r="234" spans="1:5" ht="12.75">
      <c r="A234" s="312" t="s">
        <v>1025</v>
      </c>
      <c r="B234" s="313" t="s">
        <v>1026</v>
      </c>
      <c r="C234" s="314">
        <v>0</v>
      </c>
      <c r="D234" s="314">
        <v>0</v>
      </c>
      <c r="E234" s="314">
        <v>0</v>
      </c>
    </row>
    <row r="235" spans="1:5" ht="12.75">
      <c r="A235" s="312" t="s">
        <v>1027</v>
      </c>
      <c r="B235" s="313" t="s">
        <v>1028</v>
      </c>
      <c r="C235" s="314">
        <v>0</v>
      </c>
      <c r="D235" s="314">
        <v>0</v>
      </c>
      <c r="E235" s="314">
        <v>0</v>
      </c>
    </row>
    <row r="236" spans="1:5" ht="12.75">
      <c r="A236" s="312" t="s">
        <v>1029</v>
      </c>
      <c r="B236" s="313" t="s">
        <v>1030</v>
      </c>
      <c r="C236" s="314">
        <v>0</v>
      </c>
      <c r="D236" s="314">
        <v>0</v>
      </c>
      <c r="E236" s="314">
        <v>0</v>
      </c>
    </row>
    <row r="237" spans="1:5" ht="12.75">
      <c r="A237" s="312" t="s">
        <v>1031</v>
      </c>
      <c r="B237" s="313" t="s">
        <v>1032</v>
      </c>
      <c r="C237" s="314">
        <v>0</v>
      </c>
      <c r="D237" s="314">
        <v>0</v>
      </c>
      <c r="E237" s="314">
        <v>0</v>
      </c>
    </row>
    <row r="238" spans="1:5" ht="12.75">
      <c r="A238" s="312" t="s">
        <v>1033</v>
      </c>
      <c r="B238" s="313" t="s">
        <v>1034</v>
      </c>
      <c r="C238" s="314">
        <v>0</v>
      </c>
      <c r="D238" s="314">
        <v>0</v>
      </c>
      <c r="E238" s="314">
        <v>0</v>
      </c>
    </row>
    <row r="239" spans="1:5" ht="25.5">
      <c r="A239" s="312" t="s">
        <v>1035</v>
      </c>
      <c r="B239" s="313" t="s">
        <v>1036</v>
      </c>
      <c r="C239" s="314">
        <v>0</v>
      </c>
      <c r="D239" s="314">
        <v>0</v>
      </c>
      <c r="E239" s="314">
        <v>0</v>
      </c>
    </row>
    <row r="240" spans="1:5" ht="12.75">
      <c r="A240" s="312" t="s">
        <v>1037</v>
      </c>
      <c r="B240" s="313" t="s">
        <v>1038</v>
      </c>
      <c r="C240" s="314">
        <v>0</v>
      </c>
      <c r="D240" s="314">
        <v>0</v>
      </c>
      <c r="E240" s="314">
        <v>0</v>
      </c>
    </row>
    <row r="241" spans="1:5" ht="12.75">
      <c r="A241" s="312" t="s">
        <v>1039</v>
      </c>
      <c r="B241" s="313" t="s">
        <v>1040</v>
      </c>
      <c r="C241" s="314">
        <v>0</v>
      </c>
      <c r="D241" s="314">
        <v>0</v>
      </c>
      <c r="E241" s="314">
        <v>0</v>
      </c>
    </row>
    <row r="242" spans="1:5" ht="12.75">
      <c r="A242" s="312" t="s">
        <v>1041</v>
      </c>
      <c r="B242" s="313" t="s">
        <v>1042</v>
      </c>
      <c r="C242" s="314">
        <v>0</v>
      </c>
      <c r="D242" s="314">
        <v>0</v>
      </c>
      <c r="E242" s="314">
        <v>0</v>
      </c>
    </row>
    <row r="243" spans="1:5" ht="12.75">
      <c r="A243" s="312" t="s">
        <v>1043</v>
      </c>
      <c r="B243" s="313" t="s">
        <v>1044</v>
      </c>
      <c r="C243" s="314">
        <v>0</v>
      </c>
      <c r="D243" s="314">
        <v>0</v>
      </c>
      <c r="E243" s="314">
        <v>0</v>
      </c>
    </row>
    <row r="244" spans="1:5" ht="12.75">
      <c r="A244" s="312" t="s">
        <v>1045</v>
      </c>
      <c r="B244" s="313" t="s">
        <v>1046</v>
      </c>
      <c r="C244" s="314">
        <v>0</v>
      </c>
      <c r="D244" s="314">
        <v>0</v>
      </c>
      <c r="E244" s="314">
        <v>0</v>
      </c>
    </row>
    <row r="245" spans="1:5" ht="12.75">
      <c r="A245" s="312" t="s">
        <v>1047</v>
      </c>
      <c r="B245" s="313" t="s">
        <v>1048</v>
      </c>
      <c r="C245" s="314">
        <v>0</v>
      </c>
      <c r="D245" s="314">
        <v>0</v>
      </c>
      <c r="E245" s="314">
        <v>0</v>
      </c>
    </row>
    <row r="246" spans="1:5" ht="12.75">
      <c r="A246" s="312" t="s">
        <v>1049</v>
      </c>
      <c r="B246" s="313" t="s">
        <v>1050</v>
      </c>
      <c r="C246" s="314">
        <v>0</v>
      </c>
      <c r="D246" s="314">
        <v>0</v>
      </c>
      <c r="E246" s="314">
        <v>0</v>
      </c>
    </row>
    <row r="247" spans="1:5" ht="25.5">
      <c r="A247" s="312" t="s">
        <v>1051</v>
      </c>
      <c r="B247" s="313" t="s">
        <v>1052</v>
      </c>
      <c r="C247" s="314">
        <v>0</v>
      </c>
      <c r="D247" s="314">
        <v>0</v>
      </c>
      <c r="E247" s="314">
        <v>0</v>
      </c>
    </row>
    <row r="248" spans="1:5" ht="25.5">
      <c r="A248" s="312" t="s">
        <v>1053</v>
      </c>
      <c r="B248" s="313" t="s">
        <v>1054</v>
      </c>
      <c r="C248" s="314">
        <v>0</v>
      </c>
      <c r="D248" s="314">
        <v>0</v>
      </c>
      <c r="E248" s="314">
        <v>0</v>
      </c>
    </row>
    <row r="249" spans="1:5" ht="25.5">
      <c r="A249" s="312" t="s">
        <v>1055</v>
      </c>
      <c r="B249" s="313" t="s">
        <v>1056</v>
      </c>
      <c r="C249" s="314">
        <v>0</v>
      </c>
      <c r="D249" s="314">
        <v>0</v>
      </c>
      <c r="E249" s="314">
        <v>0</v>
      </c>
    </row>
    <row r="250" spans="1:5" ht="12.75">
      <c r="A250" s="312" t="s">
        <v>1057</v>
      </c>
      <c r="B250" s="313" t="s">
        <v>1058</v>
      </c>
      <c r="C250" s="314">
        <v>0</v>
      </c>
      <c r="D250" s="314">
        <v>0</v>
      </c>
      <c r="E250" s="314">
        <v>0</v>
      </c>
    </row>
    <row r="251" spans="1:5" ht="12.75">
      <c r="A251" s="312" t="s">
        <v>1059</v>
      </c>
      <c r="B251" s="313" t="s">
        <v>1060</v>
      </c>
      <c r="C251" s="314">
        <v>0</v>
      </c>
      <c r="D251" s="314">
        <v>0</v>
      </c>
      <c r="E251" s="314">
        <v>0</v>
      </c>
    </row>
    <row r="252" spans="1:5" ht="12.75">
      <c r="A252" s="312" t="s">
        <v>1061</v>
      </c>
      <c r="B252" s="313" t="s">
        <v>1062</v>
      </c>
      <c r="C252" s="314">
        <v>0</v>
      </c>
      <c r="D252" s="314">
        <v>0</v>
      </c>
      <c r="E252" s="314">
        <v>0</v>
      </c>
    </row>
    <row r="253" spans="1:5" ht="12.75">
      <c r="A253" s="312" t="s">
        <v>1063</v>
      </c>
      <c r="B253" s="313" t="s">
        <v>1064</v>
      </c>
      <c r="C253" s="314">
        <v>0</v>
      </c>
      <c r="D253" s="314">
        <v>0</v>
      </c>
      <c r="E253" s="314">
        <v>0</v>
      </c>
    </row>
    <row r="254" spans="1:5" ht="12.75">
      <c r="A254" s="312" t="s">
        <v>1065</v>
      </c>
      <c r="B254" s="313" t="s">
        <v>1066</v>
      </c>
      <c r="C254" s="314">
        <v>0</v>
      </c>
      <c r="D254" s="314">
        <v>0</v>
      </c>
      <c r="E254" s="314">
        <v>0</v>
      </c>
    </row>
    <row r="255" spans="1:5" ht="12.75">
      <c r="A255" s="312" t="s">
        <v>1067</v>
      </c>
      <c r="B255" s="313" t="s">
        <v>1068</v>
      </c>
      <c r="C255" s="314">
        <v>0</v>
      </c>
      <c r="D255" s="314">
        <v>0</v>
      </c>
      <c r="E255" s="314">
        <v>0</v>
      </c>
    </row>
    <row r="256" spans="1:5" ht="12.75">
      <c r="A256" s="312" t="s">
        <v>1069</v>
      </c>
      <c r="B256" s="313" t="s">
        <v>1070</v>
      </c>
      <c r="C256" s="314">
        <v>0</v>
      </c>
      <c r="D256" s="314">
        <v>0</v>
      </c>
      <c r="E256" s="314">
        <v>0</v>
      </c>
    </row>
    <row r="257" spans="1:5" ht="12.75">
      <c r="A257" s="312" t="s">
        <v>1071</v>
      </c>
      <c r="B257" s="313" t="s">
        <v>1072</v>
      </c>
      <c r="C257" s="314">
        <v>0</v>
      </c>
      <c r="D257" s="314">
        <v>0</v>
      </c>
      <c r="E257" s="314">
        <v>0</v>
      </c>
    </row>
    <row r="258" spans="1:5" ht="12.75">
      <c r="A258" s="312" t="s">
        <v>1073</v>
      </c>
      <c r="B258" s="313" t="s">
        <v>1074</v>
      </c>
      <c r="C258" s="314">
        <v>0</v>
      </c>
      <c r="D258" s="314">
        <v>0</v>
      </c>
      <c r="E258" s="314">
        <v>0</v>
      </c>
    </row>
    <row r="259" spans="1:5" ht="12.75">
      <c r="A259" s="312" t="s">
        <v>1075</v>
      </c>
      <c r="B259" s="313" t="s">
        <v>1076</v>
      </c>
      <c r="C259" s="314">
        <v>0</v>
      </c>
      <c r="D259" s="314">
        <v>0</v>
      </c>
      <c r="E259" s="314">
        <v>0</v>
      </c>
    </row>
    <row r="260" spans="1:5" ht="12.75">
      <c r="A260" s="312" t="s">
        <v>1077</v>
      </c>
      <c r="B260" s="313" t="s">
        <v>1078</v>
      </c>
      <c r="C260" s="314">
        <v>0</v>
      </c>
      <c r="D260" s="314">
        <v>0</v>
      </c>
      <c r="E260" s="314">
        <v>0</v>
      </c>
    </row>
    <row r="261" spans="1:5" ht="12.75">
      <c r="A261" s="312" t="s">
        <v>1079</v>
      </c>
      <c r="B261" s="313" t="s">
        <v>1080</v>
      </c>
      <c r="C261" s="314">
        <v>0</v>
      </c>
      <c r="D261" s="314">
        <v>0</v>
      </c>
      <c r="E261" s="314">
        <v>0</v>
      </c>
    </row>
    <row r="262" spans="1:5" ht="12.75">
      <c r="A262" s="312" t="s">
        <v>1081</v>
      </c>
      <c r="B262" s="313" t="s">
        <v>1082</v>
      </c>
      <c r="C262" s="314">
        <v>0</v>
      </c>
      <c r="D262" s="314">
        <v>0</v>
      </c>
      <c r="E262" s="314">
        <v>0</v>
      </c>
    </row>
    <row r="263" spans="1:5" ht="12.75">
      <c r="A263" s="312" t="s">
        <v>1083</v>
      </c>
      <c r="B263" s="313" t="s">
        <v>1084</v>
      </c>
      <c r="C263" s="314">
        <v>0</v>
      </c>
      <c r="D263" s="314">
        <v>0</v>
      </c>
      <c r="E263" s="314">
        <v>0</v>
      </c>
    </row>
    <row r="264" spans="1:5" ht="12.75">
      <c r="A264" s="312" t="s">
        <v>1085</v>
      </c>
      <c r="B264" s="313" t="s">
        <v>1086</v>
      </c>
      <c r="C264" s="314">
        <v>0</v>
      </c>
      <c r="D264" s="314">
        <v>0</v>
      </c>
      <c r="E264" s="314">
        <v>0</v>
      </c>
    </row>
    <row r="265" spans="1:5" ht="12.75">
      <c r="A265" s="312" t="s">
        <v>1087</v>
      </c>
      <c r="B265" s="313" t="s">
        <v>1088</v>
      </c>
      <c r="C265" s="314">
        <v>0</v>
      </c>
      <c r="D265" s="314">
        <v>0</v>
      </c>
      <c r="E265" s="314">
        <v>0</v>
      </c>
    </row>
    <row r="266" spans="1:5" ht="12.75">
      <c r="A266" s="312" t="s">
        <v>1089</v>
      </c>
      <c r="B266" s="313" t="s">
        <v>1090</v>
      </c>
      <c r="C266" s="314">
        <v>0</v>
      </c>
      <c r="D266" s="314">
        <v>0</v>
      </c>
      <c r="E266" s="314">
        <v>0</v>
      </c>
    </row>
    <row r="267" spans="1:5" ht="12.75">
      <c r="A267" s="312" t="s">
        <v>1091</v>
      </c>
      <c r="B267" s="313" t="s">
        <v>1092</v>
      </c>
      <c r="C267" s="314">
        <v>0</v>
      </c>
      <c r="D267" s="314">
        <v>0</v>
      </c>
      <c r="E267" s="314">
        <v>0</v>
      </c>
    </row>
    <row r="268" spans="1:5" ht="12.75">
      <c r="A268" s="312" t="s">
        <v>1093</v>
      </c>
      <c r="B268" s="313" t="s">
        <v>1094</v>
      </c>
      <c r="C268" s="314">
        <v>0</v>
      </c>
      <c r="D268" s="314">
        <v>0</v>
      </c>
      <c r="E268" s="314">
        <v>0</v>
      </c>
    </row>
    <row r="269" spans="1:5" ht="12.75">
      <c r="A269" s="312" t="s">
        <v>1095</v>
      </c>
      <c r="B269" s="313" t="s">
        <v>1096</v>
      </c>
      <c r="C269" s="314">
        <v>0</v>
      </c>
      <c r="D269" s="314">
        <v>0</v>
      </c>
      <c r="E269" s="314">
        <v>0</v>
      </c>
    </row>
    <row r="270" spans="1:5" ht="12.75">
      <c r="A270" s="312" t="s">
        <v>1097</v>
      </c>
      <c r="B270" s="313" t="s">
        <v>1098</v>
      </c>
      <c r="C270" s="314">
        <v>0</v>
      </c>
      <c r="D270" s="314">
        <v>0</v>
      </c>
      <c r="E270" s="314">
        <v>0</v>
      </c>
    </row>
    <row r="271" spans="1:5" ht="12.75">
      <c r="A271" s="312" t="s">
        <v>1099</v>
      </c>
      <c r="B271" s="313" t="s">
        <v>1100</v>
      </c>
      <c r="C271" s="314">
        <v>0</v>
      </c>
      <c r="D271" s="314">
        <v>0</v>
      </c>
      <c r="E271" s="314">
        <v>0</v>
      </c>
    </row>
    <row r="272" spans="1:5" ht="12.75">
      <c r="A272" s="312" t="s">
        <v>1101</v>
      </c>
      <c r="B272" s="313" t="s">
        <v>1102</v>
      </c>
      <c r="C272" s="314">
        <v>0</v>
      </c>
      <c r="D272" s="314">
        <v>0</v>
      </c>
      <c r="E272" s="314">
        <v>0</v>
      </c>
    </row>
    <row r="273" spans="1:5" ht="12.75">
      <c r="A273" s="312" t="s">
        <v>1103</v>
      </c>
      <c r="B273" s="313" t="s">
        <v>1104</v>
      </c>
      <c r="C273" s="314">
        <v>0</v>
      </c>
      <c r="D273" s="314">
        <v>0</v>
      </c>
      <c r="E273" s="314">
        <v>0</v>
      </c>
    </row>
    <row r="274" spans="1:5" ht="12.75">
      <c r="A274" s="315" t="s">
        <v>1105</v>
      </c>
      <c r="B274" s="316" t="s">
        <v>1106</v>
      </c>
      <c r="C274" s="317">
        <v>0</v>
      </c>
      <c r="D274" s="317">
        <v>0</v>
      </c>
      <c r="E274" s="317">
        <v>0</v>
      </c>
    </row>
    <row r="275" spans="1:5" ht="12.75">
      <c r="A275" s="315" t="s">
        <v>1107</v>
      </c>
      <c r="B275" s="316" t="s">
        <v>1108</v>
      </c>
      <c r="C275" s="317">
        <v>219385</v>
      </c>
      <c r="D275" s="317">
        <v>0</v>
      </c>
      <c r="E275" s="317">
        <v>219385</v>
      </c>
    </row>
  </sheetData>
  <sheetProtection password="F799" sheet="1"/>
  <mergeCells count="2">
    <mergeCell ref="A3:E3"/>
    <mergeCell ref="B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r:id="rId1"/>
  <headerFooter alignWithMargins="0">
    <oddHeader>&amp;Rt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5"/>
  <sheetViews>
    <sheetView zoomScalePageLayoutView="0" workbookViewId="0" topLeftCell="A1">
      <pane ySplit="4" topLeftCell="A95" activePane="bottomLeft" state="frozen"/>
      <selection pane="topLeft" activeCell="B1" sqref="B1:C1"/>
      <selection pane="bottomLeft" activeCell="D87" sqref="D87"/>
    </sheetView>
  </sheetViews>
  <sheetFormatPr defaultColWidth="9.140625" defaultRowHeight="12.75"/>
  <cols>
    <col min="1" max="1" width="5.57421875" style="311" customWidth="1"/>
    <col min="2" max="2" width="82.00390625" style="311" customWidth="1"/>
    <col min="3" max="3" width="16.00390625" style="311" customWidth="1"/>
    <col min="4" max="4" width="16.28125" style="311" customWidth="1"/>
    <col min="5" max="5" width="15.00390625" style="311" customWidth="1"/>
    <col min="6" max="16384" width="9.140625" style="311" customWidth="1"/>
  </cols>
  <sheetData>
    <row r="1" spans="2:5" ht="12.75">
      <c r="B1" s="434" t="s">
        <v>1548</v>
      </c>
      <c r="C1" s="434"/>
      <c r="D1" s="434"/>
      <c r="E1" s="434"/>
    </row>
    <row r="3" spans="1:5" ht="39.75" customHeight="1">
      <c r="A3" s="435" t="s">
        <v>1526</v>
      </c>
      <c r="B3" s="436"/>
      <c r="C3" s="436"/>
      <c r="D3" s="436"/>
      <c r="E3" s="436"/>
    </row>
    <row r="4" spans="1:5" ht="30">
      <c r="A4" s="318" t="s">
        <v>67</v>
      </c>
      <c r="B4" s="318" t="s">
        <v>187</v>
      </c>
      <c r="C4" s="318" t="s">
        <v>718</v>
      </c>
      <c r="D4" s="318" t="s">
        <v>719</v>
      </c>
      <c r="E4" s="318" t="s">
        <v>720</v>
      </c>
    </row>
    <row r="5" spans="1:5" ht="12.75">
      <c r="A5" s="312" t="s">
        <v>333</v>
      </c>
      <c r="B5" s="313" t="s">
        <v>1109</v>
      </c>
      <c r="C5" s="314">
        <v>10009</v>
      </c>
      <c r="D5" s="314">
        <v>0</v>
      </c>
      <c r="E5" s="314">
        <v>10009</v>
      </c>
    </row>
    <row r="6" spans="1:5" ht="12.75">
      <c r="A6" s="312" t="s">
        <v>334</v>
      </c>
      <c r="B6" s="313" t="s">
        <v>1110</v>
      </c>
      <c r="C6" s="314">
        <v>0</v>
      </c>
      <c r="D6" s="314">
        <v>0</v>
      </c>
      <c r="E6" s="314">
        <v>0</v>
      </c>
    </row>
    <row r="7" spans="1:5" ht="25.5">
      <c r="A7" s="312" t="s">
        <v>335</v>
      </c>
      <c r="B7" s="313" t="s">
        <v>1111</v>
      </c>
      <c r="C7" s="314">
        <v>13258</v>
      </c>
      <c r="D7" s="314">
        <v>0</v>
      </c>
      <c r="E7" s="314">
        <v>13258</v>
      </c>
    </row>
    <row r="8" spans="1:5" ht="12.75">
      <c r="A8" s="312" t="s">
        <v>336</v>
      </c>
      <c r="B8" s="313" t="s">
        <v>1112</v>
      </c>
      <c r="C8" s="314">
        <v>1448</v>
      </c>
      <c r="D8" s="314">
        <v>0</v>
      </c>
      <c r="E8" s="314">
        <v>1448</v>
      </c>
    </row>
    <row r="9" spans="1:5" ht="12.75">
      <c r="A9" s="312" t="s">
        <v>337</v>
      </c>
      <c r="B9" s="313" t="s">
        <v>1113</v>
      </c>
      <c r="C9" s="314">
        <v>1650</v>
      </c>
      <c r="D9" s="314">
        <v>0</v>
      </c>
      <c r="E9" s="314">
        <v>1650</v>
      </c>
    </row>
    <row r="10" spans="1:5" ht="12.75">
      <c r="A10" s="312" t="s">
        <v>338</v>
      </c>
      <c r="B10" s="313" t="s">
        <v>1114</v>
      </c>
      <c r="C10" s="314">
        <v>1832</v>
      </c>
      <c r="D10" s="314">
        <v>0</v>
      </c>
      <c r="E10" s="314">
        <v>1832</v>
      </c>
    </row>
    <row r="11" spans="1:5" ht="12.75">
      <c r="A11" s="315" t="s">
        <v>339</v>
      </c>
      <c r="B11" s="316" t="s">
        <v>1115</v>
      </c>
      <c r="C11" s="317">
        <v>28197</v>
      </c>
      <c r="D11" s="317">
        <v>0</v>
      </c>
      <c r="E11" s="317">
        <v>28197</v>
      </c>
    </row>
    <row r="12" spans="1:5" ht="12.75">
      <c r="A12" s="312" t="s">
        <v>340</v>
      </c>
      <c r="B12" s="313" t="s">
        <v>1116</v>
      </c>
      <c r="C12" s="314">
        <v>0</v>
      </c>
      <c r="D12" s="314">
        <v>0</v>
      </c>
      <c r="E12" s="314">
        <v>0</v>
      </c>
    </row>
    <row r="13" spans="1:5" ht="25.5">
      <c r="A13" s="312" t="s">
        <v>341</v>
      </c>
      <c r="B13" s="313" t="s">
        <v>1117</v>
      </c>
      <c r="C13" s="314">
        <v>0</v>
      </c>
      <c r="D13" s="314">
        <v>0</v>
      </c>
      <c r="E13" s="314">
        <v>0</v>
      </c>
    </row>
    <row r="14" spans="1:5" ht="25.5">
      <c r="A14" s="312" t="s">
        <v>342</v>
      </c>
      <c r="B14" s="313" t="s">
        <v>1118</v>
      </c>
      <c r="C14" s="314">
        <v>0</v>
      </c>
      <c r="D14" s="314">
        <v>0</v>
      </c>
      <c r="E14" s="314">
        <v>0</v>
      </c>
    </row>
    <row r="15" spans="1:5" ht="12.75">
      <c r="A15" s="312" t="s">
        <v>343</v>
      </c>
      <c r="B15" s="313" t="s">
        <v>1119</v>
      </c>
      <c r="C15" s="314">
        <v>0</v>
      </c>
      <c r="D15" s="314">
        <v>0</v>
      </c>
      <c r="E15" s="314">
        <v>0</v>
      </c>
    </row>
    <row r="16" spans="1:5" ht="12.75">
      <c r="A16" s="312" t="s">
        <v>377</v>
      </c>
      <c r="B16" s="313" t="s">
        <v>1120</v>
      </c>
      <c r="C16" s="314">
        <v>0</v>
      </c>
      <c r="D16" s="314">
        <v>0</v>
      </c>
      <c r="E16" s="314">
        <v>0</v>
      </c>
    </row>
    <row r="17" spans="1:5" ht="25.5">
      <c r="A17" s="312" t="s">
        <v>379</v>
      </c>
      <c r="B17" s="313" t="s">
        <v>1121</v>
      </c>
      <c r="C17" s="314">
        <v>0</v>
      </c>
      <c r="D17" s="314">
        <v>0</v>
      </c>
      <c r="E17" s="314">
        <v>0</v>
      </c>
    </row>
    <row r="18" spans="1:5" ht="12.75">
      <c r="A18" s="312" t="s">
        <v>381</v>
      </c>
      <c r="B18" s="313" t="s">
        <v>1122</v>
      </c>
      <c r="C18" s="314">
        <v>0</v>
      </c>
      <c r="D18" s="314">
        <v>0</v>
      </c>
      <c r="E18" s="314">
        <v>0</v>
      </c>
    </row>
    <row r="19" spans="1:5" ht="12.75">
      <c r="A19" s="312" t="s">
        <v>383</v>
      </c>
      <c r="B19" s="313" t="s">
        <v>1123</v>
      </c>
      <c r="C19" s="314">
        <v>0</v>
      </c>
      <c r="D19" s="314">
        <v>0</v>
      </c>
      <c r="E19" s="314">
        <v>0</v>
      </c>
    </row>
    <row r="20" spans="1:5" ht="12.75">
      <c r="A20" s="312" t="s">
        <v>385</v>
      </c>
      <c r="B20" s="313" t="s">
        <v>1124</v>
      </c>
      <c r="C20" s="314">
        <v>0</v>
      </c>
      <c r="D20" s="314">
        <v>0</v>
      </c>
      <c r="E20" s="314">
        <v>0</v>
      </c>
    </row>
    <row r="21" spans="1:5" ht="12.75">
      <c r="A21" s="312" t="s">
        <v>344</v>
      </c>
      <c r="B21" s="313" t="s">
        <v>1125</v>
      </c>
      <c r="C21" s="314">
        <v>0</v>
      </c>
      <c r="D21" s="314">
        <v>0</v>
      </c>
      <c r="E21" s="314">
        <v>0</v>
      </c>
    </row>
    <row r="22" spans="1:5" ht="12.75">
      <c r="A22" s="312" t="s">
        <v>345</v>
      </c>
      <c r="B22" s="313" t="s">
        <v>1126</v>
      </c>
      <c r="C22" s="314">
        <v>0</v>
      </c>
      <c r="D22" s="314">
        <v>0</v>
      </c>
      <c r="E22" s="314">
        <v>0</v>
      </c>
    </row>
    <row r="23" spans="1:5" ht="12.75">
      <c r="A23" s="312" t="s">
        <v>346</v>
      </c>
      <c r="B23" s="313" t="s">
        <v>1127</v>
      </c>
      <c r="C23" s="314">
        <v>0</v>
      </c>
      <c r="D23" s="314">
        <v>0</v>
      </c>
      <c r="E23" s="314">
        <v>0</v>
      </c>
    </row>
    <row r="24" spans="1:5" ht="12.75">
      <c r="A24" s="312" t="s">
        <v>347</v>
      </c>
      <c r="B24" s="313" t="s">
        <v>1128</v>
      </c>
      <c r="C24" s="314">
        <v>0</v>
      </c>
      <c r="D24" s="314">
        <v>0</v>
      </c>
      <c r="E24" s="314">
        <v>0</v>
      </c>
    </row>
    <row r="25" spans="1:5" ht="25.5">
      <c r="A25" s="312" t="s">
        <v>348</v>
      </c>
      <c r="B25" s="313" t="s">
        <v>1129</v>
      </c>
      <c r="C25" s="314">
        <v>0</v>
      </c>
      <c r="D25" s="314">
        <v>0</v>
      </c>
      <c r="E25" s="314">
        <v>0</v>
      </c>
    </row>
    <row r="26" spans="1:5" ht="12.75">
      <c r="A26" s="312" t="s">
        <v>349</v>
      </c>
      <c r="B26" s="313" t="s">
        <v>1130</v>
      </c>
      <c r="C26" s="314">
        <v>0</v>
      </c>
      <c r="D26" s="314">
        <v>0</v>
      </c>
      <c r="E26" s="314">
        <v>0</v>
      </c>
    </row>
    <row r="27" spans="1:5" ht="12.75">
      <c r="A27" s="312" t="s">
        <v>350</v>
      </c>
      <c r="B27" s="313" t="s">
        <v>1131</v>
      </c>
      <c r="C27" s="314">
        <v>0</v>
      </c>
      <c r="D27" s="314">
        <v>0</v>
      </c>
      <c r="E27" s="314">
        <v>0</v>
      </c>
    </row>
    <row r="28" spans="1:5" ht="25.5">
      <c r="A28" s="312" t="s">
        <v>351</v>
      </c>
      <c r="B28" s="313" t="s">
        <v>1132</v>
      </c>
      <c r="C28" s="314">
        <v>0</v>
      </c>
      <c r="D28" s="314">
        <v>0</v>
      </c>
      <c r="E28" s="314">
        <v>0</v>
      </c>
    </row>
    <row r="29" spans="1:5" ht="12.75">
      <c r="A29" s="312" t="s">
        <v>352</v>
      </c>
      <c r="B29" s="313" t="s">
        <v>1133</v>
      </c>
      <c r="C29" s="314">
        <v>0</v>
      </c>
      <c r="D29" s="314">
        <v>0</v>
      </c>
      <c r="E29" s="314">
        <v>0</v>
      </c>
    </row>
    <row r="30" spans="1:5" ht="12.75">
      <c r="A30" s="312" t="s">
        <v>353</v>
      </c>
      <c r="B30" s="313" t="s">
        <v>1134</v>
      </c>
      <c r="C30" s="314">
        <v>0</v>
      </c>
      <c r="D30" s="314">
        <v>0</v>
      </c>
      <c r="E30" s="314">
        <v>0</v>
      </c>
    </row>
    <row r="31" spans="1:5" ht="12.75">
      <c r="A31" s="312" t="s">
        <v>354</v>
      </c>
      <c r="B31" s="313" t="s">
        <v>1135</v>
      </c>
      <c r="C31" s="314">
        <v>0</v>
      </c>
      <c r="D31" s="314">
        <v>0</v>
      </c>
      <c r="E31" s="314">
        <v>0</v>
      </c>
    </row>
    <row r="32" spans="1:5" ht="12.75">
      <c r="A32" s="312" t="s">
        <v>355</v>
      </c>
      <c r="B32" s="313" t="s">
        <v>1136</v>
      </c>
      <c r="C32" s="314">
        <v>0</v>
      </c>
      <c r="D32" s="314">
        <v>0</v>
      </c>
      <c r="E32" s="314">
        <v>0</v>
      </c>
    </row>
    <row r="33" spans="1:5" ht="12.75">
      <c r="A33" s="312" t="s">
        <v>356</v>
      </c>
      <c r="B33" s="313" t="s">
        <v>1137</v>
      </c>
      <c r="C33" s="314">
        <v>0</v>
      </c>
      <c r="D33" s="314">
        <v>0</v>
      </c>
      <c r="E33" s="314">
        <v>0</v>
      </c>
    </row>
    <row r="34" spans="1:5" ht="12.75">
      <c r="A34" s="312" t="s">
        <v>357</v>
      </c>
      <c r="B34" s="313" t="s">
        <v>1138</v>
      </c>
      <c r="C34" s="314">
        <v>0</v>
      </c>
      <c r="D34" s="314">
        <v>0</v>
      </c>
      <c r="E34" s="314">
        <v>0</v>
      </c>
    </row>
    <row r="35" spans="1:5" ht="12.75">
      <c r="A35" s="312" t="s">
        <v>358</v>
      </c>
      <c r="B35" s="313" t="s">
        <v>1139</v>
      </c>
      <c r="C35" s="314">
        <v>0</v>
      </c>
      <c r="D35" s="314">
        <v>0</v>
      </c>
      <c r="E35" s="314">
        <v>0</v>
      </c>
    </row>
    <row r="36" spans="1:5" ht="12.75">
      <c r="A36" s="312" t="s">
        <v>359</v>
      </c>
      <c r="B36" s="313" t="s">
        <v>1140</v>
      </c>
      <c r="C36" s="314">
        <v>574</v>
      </c>
      <c r="D36" s="314">
        <v>0</v>
      </c>
      <c r="E36" s="314">
        <v>574</v>
      </c>
    </row>
    <row r="37" spans="1:5" ht="12.75">
      <c r="A37" s="312" t="s">
        <v>360</v>
      </c>
      <c r="B37" s="313" t="s">
        <v>1141</v>
      </c>
      <c r="C37" s="314">
        <v>0</v>
      </c>
      <c r="D37" s="314">
        <v>0</v>
      </c>
      <c r="E37" s="314">
        <v>0</v>
      </c>
    </row>
    <row r="38" spans="1:5" ht="12.75">
      <c r="A38" s="312" t="s">
        <v>361</v>
      </c>
      <c r="B38" s="313" t="s">
        <v>1142</v>
      </c>
      <c r="C38" s="314">
        <v>574</v>
      </c>
      <c r="D38" s="314">
        <v>0</v>
      </c>
      <c r="E38" s="314">
        <v>574</v>
      </c>
    </row>
    <row r="39" spans="1:5" ht="25.5">
      <c r="A39" s="312" t="s">
        <v>362</v>
      </c>
      <c r="B39" s="313" t="s">
        <v>1143</v>
      </c>
      <c r="C39" s="314">
        <v>0</v>
      </c>
      <c r="D39" s="314">
        <v>0</v>
      </c>
      <c r="E39" s="314">
        <v>0</v>
      </c>
    </row>
    <row r="40" spans="1:5" ht="12.75">
      <c r="A40" s="312" t="s">
        <v>363</v>
      </c>
      <c r="B40" s="313" t="s">
        <v>1144</v>
      </c>
      <c r="C40" s="314">
        <v>0</v>
      </c>
      <c r="D40" s="314">
        <v>0</v>
      </c>
      <c r="E40" s="314">
        <v>0</v>
      </c>
    </row>
    <row r="41" spans="1:5" ht="12.75">
      <c r="A41" s="312" t="s">
        <v>364</v>
      </c>
      <c r="B41" s="313" t="s">
        <v>1145</v>
      </c>
      <c r="C41" s="314">
        <v>0</v>
      </c>
      <c r="D41" s="314">
        <v>0</v>
      </c>
      <c r="E41" s="314">
        <v>0</v>
      </c>
    </row>
    <row r="42" spans="1:5" ht="12.75">
      <c r="A42" s="312" t="s">
        <v>365</v>
      </c>
      <c r="B42" s="313" t="s">
        <v>1146</v>
      </c>
      <c r="C42" s="314">
        <v>0</v>
      </c>
      <c r="D42" s="314">
        <v>0</v>
      </c>
      <c r="E42" s="314">
        <v>0</v>
      </c>
    </row>
    <row r="43" spans="1:5" ht="12.75">
      <c r="A43" s="312" t="s">
        <v>433</v>
      </c>
      <c r="B43" s="313" t="s">
        <v>1147</v>
      </c>
      <c r="C43" s="314">
        <v>0</v>
      </c>
      <c r="D43" s="314">
        <v>0</v>
      </c>
      <c r="E43" s="314">
        <v>0</v>
      </c>
    </row>
    <row r="44" spans="1:5" ht="12.75">
      <c r="A44" s="312" t="s">
        <v>435</v>
      </c>
      <c r="B44" s="313" t="s">
        <v>1148</v>
      </c>
      <c r="C44" s="314">
        <v>0</v>
      </c>
      <c r="D44" s="314">
        <v>0</v>
      </c>
      <c r="E44" s="314">
        <v>0</v>
      </c>
    </row>
    <row r="45" spans="1:5" ht="12.75">
      <c r="A45" s="312" t="s">
        <v>437</v>
      </c>
      <c r="B45" s="313" t="s">
        <v>1149</v>
      </c>
      <c r="C45" s="314">
        <v>0</v>
      </c>
      <c r="D45" s="314">
        <v>0</v>
      </c>
      <c r="E45" s="314">
        <v>0</v>
      </c>
    </row>
    <row r="46" spans="1:5" ht="12.75">
      <c r="A46" s="312" t="s">
        <v>439</v>
      </c>
      <c r="B46" s="313" t="s">
        <v>1150</v>
      </c>
      <c r="C46" s="314">
        <v>0</v>
      </c>
      <c r="D46" s="314">
        <v>0</v>
      </c>
      <c r="E46" s="314">
        <v>0</v>
      </c>
    </row>
    <row r="47" spans="1:5" ht="12.75">
      <c r="A47" s="315" t="s">
        <v>441</v>
      </c>
      <c r="B47" s="316" t="s">
        <v>1151</v>
      </c>
      <c r="C47" s="317">
        <v>28771</v>
      </c>
      <c r="D47" s="317">
        <v>0</v>
      </c>
      <c r="E47" s="317">
        <v>28771</v>
      </c>
    </row>
    <row r="48" spans="1:5" ht="12.75">
      <c r="A48" s="312" t="s">
        <v>443</v>
      </c>
      <c r="B48" s="313" t="s">
        <v>1152</v>
      </c>
      <c r="C48" s="314">
        <v>1289</v>
      </c>
      <c r="D48" s="314">
        <v>0</v>
      </c>
      <c r="E48" s="314">
        <v>1289</v>
      </c>
    </row>
    <row r="49" spans="1:5" ht="25.5">
      <c r="A49" s="312" t="s">
        <v>445</v>
      </c>
      <c r="B49" s="313" t="s">
        <v>1153</v>
      </c>
      <c r="C49" s="314">
        <v>0</v>
      </c>
      <c r="D49" s="314">
        <v>0</v>
      </c>
      <c r="E49" s="314">
        <v>0</v>
      </c>
    </row>
    <row r="50" spans="1:5" ht="25.5">
      <c r="A50" s="312" t="s">
        <v>447</v>
      </c>
      <c r="B50" s="313" t="s">
        <v>1154</v>
      </c>
      <c r="C50" s="314">
        <v>0</v>
      </c>
      <c r="D50" s="314">
        <v>0</v>
      </c>
      <c r="E50" s="314">
        <v>0</v>
      </c>
    </row>
    <row r="51" spans="1:5" ht="12.75">
      <c r="A51" s="312" t="s">
        <v>449</v>
      </c>
      <c r="B51" s="313" t="s">
        <v>1155</v>
      </c>
      <c r="C51" s="314">
        <v>0</v>
      </c>
      <c r="D51" s="314">
        <v>0</v>
      </c>
      <c r="E51" s="314">
        <v>0</v>
      </c>
    </row>
    <row r="52" spans="1:5" ht="12.75">
      <c r="A52" s="312" t="s">
        <v>451</v>
      </c>
      <c r="B52" s="313" t="s">
        <v>1156</v>
      </c>
      <c r="C52" s="314">
        <v>0</v>
      </c>
      <c r="D52" s="314">
        <v>0</v>
      </c>
      <c r="E52" s="314">
        <v>0</v>
      </c>
    </row>
    <row r="53" spans="1:5" ht="25.5">
      <c r="A53" s="312" t="s">
        <v>453</v>
      </c>
      <c r="B53" s="313" t="s">
        <v>1157</v>
      </c>
      <c r="C53" s="314">
        <v>0</v>
      </c>
      <c r="D53" s="314">
        <v>0</v>
      </c>
      <c r="E53" s="314">
        <v>0</v>
      </c>
    </row>
    <row r="54" spans="1:5" ht="12.75">
      <c r="A54" s="312" t="s">
        <v>455</v>
      </c>
      <c r="B54" s="313" t="s">
        <v>1158</v>
      </c>
      <c r="C54" s="314">
        <v>0</v>
      </c>
      <c r="D54" s="314">
        <v>0</v>
      </c>
      <c r="E54" s="314">
        <v>0</v>
      </c>
    </row>
    <row r="55" spans="1:5" ht="12.75">
      <c r="A55" s="312" t="s">
        <v>457</v>
      </c>
      <c r="B55" s="313" t="s">
        <v>1159</v>
      </c>
      <c r="C55" s="314">
        <v>0</v>
      </c>
      <c r="D55" s="314">
        <v>0</v>
      </c>
      <c r="E55" s="314">
        <v>0</v>
      </c>
    </row>
    <row r="56" spans="1:5" ht="12.75">
      <c r="A56" s="312" t="s">
        <v>459</v>
      </c>
      <c r="B56" s="313" t="s">
        <v>1160</v>
      </c>
      <c r="C56" s="314">
        <v>0</v>
      </c>
      <c r="D56" s="314">
        <v>0</v>
      </c>
      <c r="E56" s="314">
        <v>0</v>
      </c>
    </row>
    <row r="57" spans="1:5" ht="12.75">
      <c r="A57" s="312" t="s">
        <v>461</v>
      </c>
      <c r="B57" s="313" t="s">
        <v>1161</v>
      </c>
      <c r="C57" s="314">
        <v>0</v>
      </c>
      <c r="D57" s="314">
        <v>0</v>
      </c>
      <c r="E57" s="314">
        <v>0</v>
      </c>
    </row>
    <row r="58" spans="1:5" ht="12.75">
      <c r="A58" s="312" t="s">
        <v>463</v>
      </c>
      <c r="B58" s="313" t="s">
        <v>1162</v>
      </c>
      <c r="C58" s="314">
        <v>0</v>
      </c>
      <c r="D58" s="314">
        <v>0</v>
      </c>
      <c r="E58" s="314">
        <v>0</v>
      </c>
    </row>
    <row r="59" spans="1:5" ht="12.75">
      <c r="A59" s="312" t="s">
        <v>465</v>
      </c>
      <c r="B59" s="313" t="s">
        <v>1163</v>
      </c>
      <c r="C59" s="314">
        <v>0</v>
      </c>
      <c r="D59" s="314">
        <v>0</v>
      </c>
      <c r="E59" s="314">
        <v>0</v>
      </c>
    </row>
    <row r="60" spans="1:5" ht="12.75">
      <c r="A60" s="312" t="s">
        <v>467</v>
      </c>
      <c r="B60" s="313" t="s">
        <v>1164</v>
      </c>
      <c r="C60" s="314">
        <v>0</v>
      </c>
      <c r="D60" s="314">
        <v>0</v>
      </c>
      <c r="E60" s="314">
        <v>0</v>
      </c>
    </row>
    <row r="61" spans="1:5" ht="25.5">
      <c r="A61" s="312" t="s">
        <v>469</v>
      </c>
      <c r="B61" s="313" t="s">
        <v>1165</v>
      </c>
      <c r="C61" s="314">
        <v>0</v>
      </c>
      <c r="D61" s="314">
        <v>0</v>
      </c>
      <c r="E61" s="314">
        <v>0</v>
      </c>
    </row>
    <row r="62" spans="1:5" ht="12.75">
      <c r="A62" s="312" t="s">
        <v>471</v>
      </c>
      <c r="B62" s="313" t="s">
        <v>1166</v>
      </c>
      <c r="C62" s="314">
        <v>0</v>
      </c>
      <c r="D62" s="314">
        <v>0</v>
      </c>
      <c r="E62" s="314">
        <v>0</v>
      </c>
    </row>
    <row r="63" spans="1:5" ht="12.75">
      <c r="A63" s="312" t="s">
        <v>473</v>
      </c>
      <c r="B63" s="313" t="s">
        <v>1167</v>
      </c>
      <c r="C63" s="314">
        <v>0</v>
      </c>
      <c r="D63" s="314">
        <v>0</v>
      </c>
      <c r="E63" s="314">
        <v>0</v>
      </c>
    </row>
    <row r="64" spans="1:5" ht="25.5">
      <c r="A64" s="312" t="s">
        <v>475</v>
      </c>
      <c r="B64" s="313" t="s">
        <v>1168</v>
      </c>
      <c r="C64" s="314">
        <v>0</v>
      </c>
      <c r="D64" s="314">
        <v>0</v>
      </c>
      <c r="E64" s="314">
        <v>0</v>
      </c>
    </row>
    <row r="65" spans="1:5" ht="12.75">
      <c r="A65" s="312" t="s">
        <v>477</v>
      </c>
      <c r="B65" s="313" t="s">
        <v>1169</v>
      </c>
      <c r="C65" s="314">
        <v>0</v>
      </c>
      <c r="D65" s="314">
        <v>0</v>
      </c>
      <c r="E65" s="314">
        <v>0</v>
      </c>
    </row>
    <row r="66" spans="1:5" ht="12.75">
      <c r="A66" s="312" t="s">
        <v>479</v>
      </c>
      <c r="B66" s="313" t="s">
        <v>1170</v>
      </c>
      <c r="C66" s="314">
        <v>0</v>
      </c>
      <c r="D66" s="314">
        <v>0</v>
      </c>
      <c r="E66" s="314">
        <v>0</v>
      </c>
    </row>
    <row r="67" spans="1:5" ht="12.75">
      <c r="A67" s="312" t="s">
        <v>481</v>
      </c>
      <c r="B67" s="313" t="s">
        <v>1171</v>
      </c>
      <c r="C67" s="314">
        <v>0</v>
      </c>
      <c r="D67" s="314">
        <v>0</v>
      </c>
      <c r="E67" s="314">
        <v>0</v>
      </c>
    </row>
    <row r="68" spans="1:5" ht="12.75">
      <c r="A68" s="312" t="s">
        <v>483</v>
      </c>
      <c r="B68" s="313" t="s">
        <v>1172</v>
      </c>
      <c r="C68" s="314">
        <v>0</v>
      </c>
      <c r="D68" s="314">
        <v>0</v>
      </c>
      <c r="E68" s="314">
        <v>0</v>
      </c>
    </row>
    <row r="69" spans="1:5" ht="12.75">
      <c r="A69" s="312" t="s">
        <v>485</v>
      </c>
      <c r="B69" s="313" t="s">
        <v>1173</v>
      </c>
      <c r="C69" s="314">
        <v>0</v>
      </c>
      <c r="D69" s="314">
        <v>0</v>
      </c>
      <c r="E69" s="314">
        <v>0</v>
      </c>
    </row>
    <row r="70" spans="1:5" ht="12.75">
      <c r="A70" s="312" t="s">
        <v>487</v>
      </c>
      <c r="B70" s="313" t="s">
        <v>1174</v>
      </c>
      <c r="C70" s="314">
        <v>0</v>
      </c>
      <c r="D70" s="314">
        <v>0</v>
      </c>
      <c r="E70" s="314">
        <v>0</v>
      </c>
    </row>
    <row r="71" spans="1:5" ht="12.75">
      <c r="A71" s="312" t="s">
        <v>489</v>
      </c>
      <c r="B71" s="313" t="s">
        <v>1175</v>
      </c>
      <c r="C71" s="314">
        <v>0</v>
      </c>
      <c r="D71" s="314">
        <v>0</v>
      </c>
      <c r="E71" s="314">
        <v>0</v>
      </c>
    </row>
    <row r="72" spans="1:5" ht="25.5">
      <c r="A72" s="312" t="s">
        <v>491</v>
      </c>
      <c r="B72" s="313" t="s">
        <v>1176</v>
      </c>
      <c r="C72" s="314">
        <v>45575</v>
      </c>
      <c r="D72" s="314">
        <v>0</v>
      </c>
      <c r="E72" s="314">
        <v>45575</v>
      </c>
    </row>
    <row r="73" spans="1:5" ht="12.75">
      <c r="A73" s="312" t="s">
        <v>493</v>
      </c>
      <c r="B73" s="313" t="s">
        <v>1177</v>
      </c>
      <c r="C73" s="314">
        <v>0</v>
      </c>
      <c r="D73" s="314">
        <v>0</v>
      </c>
      <c r="E73" s="314">
        <v>0</v>
      </c>
    </row>
    <row r="74" spans="1:5" ht="12.75">
      <c r="A74" s="312" t="s">
        <v>495</v>
      </c>
      <c r="B74" s="313" t="s">
        <v>1178</v>
      </c>
      <c r="C74" s="314">
        <v>0</v>
      </c>
      <c r="D74" s="314">
        <v>0</v>
      </c>
      <c r="E74" s="314">
        <v>0</v>
      </c>
    </row>
    <row r="75" spans="1:5" ht="25.5">
      <c r="A75" s="312" t="s">
        <v>497</v>
      </c>
      <c r="B75" s="313" t="s">
        <v>1179</v>
      </c>
      <c r="C75" s="314">
        <v>0</v>
      </c>
      <c r="D75" s="314">
        <v>0</v>
      </c>
      <c r="E75" s="314">
        <v>0</v>
      </c>
    </row>
    <row r="76" spans="1:5" ht="12.75">
      <c r="A76" s="312" t="s">
        <v>499</v>
      </c>
      <c r="B76" s="313" t="s">
        <v>1180</v>
      </c>
      <c r="C76" s="314">
        <v>0</v>
      </c>
      <c r="D76" s="314">
        <v>0</v>
      </c>
      <c r="E76" s="314">
        <v>0</v>
      </c>
    </row>
    <row r="77" spans="1:5" ht="12.75">
      <c r="A77" s="312" t="s">
        <v>501</v>
      </c>
      <c r="B77" s="313" t="s">
        <v>1181</v>
      </c>
      <c r="C77" s="314">
        <v>0</v>
      </c>
      <c r="D77" s="314">
        <v>0</v>
      </c>
      <c r="E77" s="314">
        <v>0</v>
      </c>
    </row>
    <row r="78" spans="1:5" ht="12.75">
      <c r="A78" s="312" t="s">
        <v>503</v>
      </c>
      <c r="B78" s="313" t="s">
        <v>1182</v>
      </c>
      <c r="C78" s="314">
        <v>0</v>
      </c>
      <c r="D78" s="314">
        <v>0</v>
      </c>
      <c r="E78" s="314">
        <v>0</v>
      </c>
    </row>
    <row r="79" spans="1:5" ht="12.75">
      <c r="A79" s="312" t="s">
        <v>505</v>
      </c>
      <c r="B79" s="313" t="s">
        <v>1183</v>
      </c>
      <c r="C79" s="314">
        <v>45575</v>
      </c>
      <c r="D79" s="314">
        <v>0</v>
      </c>
      <c r="E79" s="314">
        <v>45575</v>
      </c>
    </row>
    <row r="80" spans="1:5" ht="12.75">
      <c r="A80" s="312" t="s">
        <v>507</v>
      </c>
      <c r="B80" s="313" t="s">
        <v>1184</v>
      </c>
      <c r="C80" s="314">
        <v>0</v>
      </c>
      <c r="D80" s="314">
        <v>0</v>
      </c>
      <c r="E80" s="314">
        <v>0</v>
      </c>
    </row>
    <row r="81" spans="1:5" ht="12.75">
      <c r="A81" s="312" t="s">
        <v>509</v>
      </c>
      <c r="B81" s="313" t="s">
        <v>1185</v>
      </c>
      <c r="C81" s="314">
        <v>0</v>
      </c>
      <c r="D81" s="314">
        <v>0</v>
      </c>
      <c r="E81" s="314">
        <v>0</v>
      </c>
    </row>
    <row r="82" spans="1:5" ht="12.75">
      <c r="A82" s="312" t="s">
        <v>511</v>
      </c>
      <c r="B82" s="313" t="s">
        <v>1186</v>
      </c>
      <c r="C82" s="314">
        <v>0</v>
      </c>
      <c r="D82" s="314">
        <v>0</v>
      </c>
      <c r="E82" s="314">
        <v>0</v>
      </c>
    </row>
    <row r="83" spans="1:5" ht="12.75">
      <c r="A83" s="315" t="s">
        <v>513</v>
      </c>
      <c r="B83" s="316" t="s">
        <v>1187</v>
      </c>
      <c r="C83" s="317">
        <v>46864</v>
      </c>
      <c r="D83" s="317">
        <v>0</v>
      </c>
      <c r="E83" s="317">
        <v>46864</v>
      </c>
    </row>
    <row r="84" spans="1:5" ht="12.75">
      <c r="A84" s="312" t="s">
        <v>515</v>
      </c>
      <c r="B84" s="313" t="s">
        <v>1188</v>
      </c>
      <c r="C84" s="314">
        <v>0</v>
      </c>
      <c r="D84" s="314">
        <v>0</v>
      </c>
      <c r="E84" s="314">
        <v>0</v>
      </c>
    </row>
    <row r="85" spans="1:5" ht="12.75">
      <c r="A85" s="312" t="s">
        <v>517</v>
      </c>
      <c r="B85" s="313" t="s">
        <v>1189</v>
      </c>
      <c r="C85" s="314">
        <v>0</v>
      </c>
      <c r="D85" s="314">
        <v>0</v>
      </c>
      <c r="E85" s="314">
        <v>0</v>
      </c>
    </row>
    <row r="86" spans="1:5" ht="25.5">
      <c r="A86" s="312" t="s">
        <v>519</v>
      </c>
      <c r="B86" s="313" t="s">
        <v>1190</v>
      </c>
      <c r="C86" s="314">
        <v>0</v>
      </c>
      <c r="D86" s="314">
        <v>0</v>
      </c>
      <c r="E86" s="314">
        <v>0</v>
      </c>
    </row>
    <row r="87" spans="1:5" ht="25.5">
      <c r="A87" s="312" t="s">
        <v>521</v>
      </c>
      <c r="B87" s="313" t="s">
        <v>1191</v>
      </c>
      <c r="C87" s="314">
        <v>0</v>
      </c>
      <c r="D87" s="314">
        <v>0</v>
      </c>
      <c r="E87" s="314">
        <v>0</v>
      </c>
    </row>
    <row r="88" spans="1:5" ht="12.75">
      <c r="A88" s="312" t="s">
        <v>523</v>
      </c>
      <c r="B88" s="313" t="s">
        <v>1192</v>
      </c>
      <c r="C88" s="314">
        <v>0</v>
      </c>
      <c r="D88" s="314">
        <v>0</v>
      </c>
      <c r="E88" s="314">
        <v>0</v>
      </c>
    </row>
    <row r="89" spans="1:5" ht="12.75">
      <c r="A89" s="312" t="s">
        <v>525</v>
      </c>
      <c r="B89" s="313" t="s">
        <v>1193</v>
      </c>
      <c r="C89" s="314">
        <v>0</v>
      </c>
      <c r="D89" s="314">
        <v>0</v>
      </c>
      <c r="E89" s="314">
        <v>0</v>
      </c>
    </row>
    <row r="90" spans="1:5" ht="12.75">
      <c r="A90" s="312" t="s">
        <v>527</v>
      </c>
      <c r="B90" s="313" t="s">
        <v>1194</v>
      </c>
      <c r="C90" s="314">
        <v>0</v>
      </c>
      <c r="D90" s="314">
        <v>0</v>
      </c>
      <c r="E90" s="314">
        <v>0</v>
      </c>
    </row>
    <row r="91" spans="1:5" ht="12.75">
      <c r="A91" s="312" t="s">
        <v>529</v>
      </c>
      <c r="B91" s="313" t="s">
        <v>1195</v>
      </c>
      <c r="C91" s="314">
        <v>0</v>
      </c>
      <c r="D91" s="314">
        <v>0</v>
      </c>
      <c r="E91" s="314">
        <v>0</v>
      </c>
    </row>
    <row r="92" spans="1:5" ht="12.75">
      <c r="A92" s="312" t="s">
        <v>531</v>
      </c>
      <c r="B92" s="313" t="s">
        <v>1196</v>
      </c>
      <c r="C92" s="314">
        <v>0</v>
      </c>
      <c r="D92" s="314">
        <v>0</v>
      </c>
      <c r="E92" s="314">
        <v>0</v>
      </c>
    </row>
    <row r="93" spans="1:5" ht="12.75">
      <c r="A93" s="312" t="s">
        <v>533</v>
      </c>
      <c r="B93" s="313" t="s">
        <v>1197</v>
      </c>
      <c r="C93" s="314">
        <v>0</v>
      </c>
      <c r="D93" s="314">
        <v>0</v>
      </c>
      <c r="E93" s="314">
        <v>0</v>
      </c>
    </row>
    <row r="94" spans="1:5" ht="12.75">
      <c r="A94" s="312" t="s">
        <v>535</v>
      </c>
      <c r="B94" s="313" t="s">
        <v>1198</v>
      </c>
      <c r="C94" s="314">
        <v>0</v>
      </c>
      <c r="D94" s="314">
        <v>0</v>
      </c>
      <c r="E94" s="314">
        <v>0</v>
      </c>
    </row>
    <row r="95" spans="1:5" ht="12.75">
      <c r="A95" s="312" t="s">
        <v>537</v>
      </c>
      <c r="B95" s="313" t="s">
        <v>1199</v>
      </c>
      <c r="C95" s="314">
        <v>0</v>
      </c>
      <c r="D95" s="314">
        <v>0</v>
      </c>
      <c r="E95" s="314">
        <v>0</v>
      </c>
    </row>
    <row r="96" spans="1:5" ht="12.75">
      <c r="A96" s="312" t="s">
        <v>540</v>
      </c>
      <c r="B96" s="313" t="s">
        <v>1200</v>
      </c>
      <c r="C96" s="314">
        <v>0</v>
      </c>
      <c r="D96" s="314">
        <v>0</v>
      </c>
      <c r="E96" s="314">
        <v>0</v>
      </c>
    </row>
    <row r="97" spans="1:5" ht="12.75">
      <c r="A97" s="315" t="s">
        <v>542</v>
      </c>
      <c r="B97" s="316" t="s">
        <v>1201</v>
      </c>
      <c r="C97" s="317">
        <v>0</v>
      </c>
      <c r="D97" s="317">
        <v>0</v>
      </c>
      <c r="E97" s="317">
        <v>0</v>
      </c>
    </row>
    <row r="98" spans="1:5" ht="12.75">
      <c r="A98" s="312" t="s">
        <v>544</v>
      </c>
      <c r="B98" s="313" t="s">
        <v>1202</v>
      </c>
      <c r="C98" s="314">
        <v>0</v>
      </c>
      <c r="D98" s="314">
        <v>0</v>
      </c>
      <c r="E98" s="314">
        <v>0</v>
      </c>
    </row>
    <row r="99" spans="1:5" ht="12.75">
      <c r="A99" s="312" t="s">
        <v>546</v>
      </c>
      <c r="B99" s="313" t="s">
        <v>1203</v>
      </c>
      <c r="C99" s="314">
        <v>0</v>
      </c>
      <c r="D99" s="314">
        <v>0</v>
      </c>
      <c r="E99" s="314">
        <v>0</v>
      </c>
    </row>
    <row r="100" spans="1:5" ht="25.5">
      <c r="A100" s="312" t="s">
        <v>548</v>
      </c>
      <c r="B100" s="313" t="s">
        <v>1204</v>
      </c>
      <c r="C100" s="314">
        <v>0</v>
      </c>
      <c r="D100" s="314">
        <v>0</v>
      </c>
      <c r="E100" s="314">
        <v>0</v>
      </c>
    </row>
    <row r="101" spans="1:5" ht="12.75">
      <c r="A101" s="312" t="s">
        <v>550</v>
      </c>
      <c r="B101" s="313" t="s">
        <v>1205</v>
      </c>
      <c r="C101" s="314">
        <v>0</v>
      </c>
      <c r="D101" s="314">
        <v>0</v>
      </c>
      <c r="E101" s="314">
        <v>0</v>
      </c>
    </row>
    <row r="102" spans="1:5" ht="12.75">
      <c r="A102" s="312" t="s">
        <v>552</v>
      </c>
      <c r="B102" s="313" t="s">
        <v>1206</v>
      </c>
      <c r="C102" s="314">
        <v>0</v>
      </c>
      <c r="D102" s="314">
        <v>0</v>
      </c>
      <c r="E102" s="314">
        <v>0</v>
      </c>
    </row>
    <row r="103" spans="1:5" ht="12.75">
      <c r="A103" s="312" t="s">
        <v>554</v>
      </c>
      <c r="B103" s="313" t="s">
        <v>1207</v>
      </c>
      <c r="C103" s="314">
        <v>0</v>
      </c>
      <c r="D103" s="314">
        <v>0</v>
      </c>
      <c r="E103" s="314">
        <v>0</v>
      </c>
    </row>
    <row r="104" spans="1:5" ht="12.75">
      <c r="A104" s="312" t="s">
        <v>556</v>
      </c>
      <c r="B104" s="313" t="s">
        <v>1208</v>
      </c>
      <c r="C104" s="314">
        <v>0</v>
      </c>
      <c r="D104" s="314">
        <v>0</v>
      </c>
      <c r="E104" s="314">
        <v>0</v>
      </c>
    </row>
    <row r="105" spans="1:5" ht="12.75">
      <c r="A105" s="312" t="s">
        <v>558</v>
      </c>
      <c r="B105" s="313" t="s">
        <v>1209</v>
      </c>
      <c r="C105" s="314">
        <v>0</v>
      </c>
      <c r="D105" s="314">
        <v>0</v>
      </c>
      <c r="E105" s="314">
        <v>0</v>
      </c>
    </row>
    <row r="106" spans="1:5" ht="12.75">
      <c r="A106" s="312" t="s">
        <v>560</v>
      </c>
      <c r="B106" s="313" t="s">
        <v>1210</v>
      </c>
      <c r="C106" s="314">
        <v>0</v>
      </c>
      <c r="D106" s="314">
        <v>0</v>
      </c>
      <c r="E106" s="314">
        <v>0</v>
      </c>
    </row>
    <row r="107" spans="1:5" ht="12.75">
      <c r="A107" s="312" t="s">
        <v>562</v>
      </c>
      <c r="B107" s="313" t="s">
        <v>1211</v>
      </c>
      <c r="C107" s="314">
        <v>0</v>
      </c>
      <c r="D107" s="314">
        <v>0</v>
      </c>
      <c r="E107" s="314">
        <v>0</v>
      </c>
    </row>
    <row r="108" spans="1:5" ht="12.75">
      <c r="A108" s="312" t="s">
        <v>564</v>
      </c>
      <c r="B108" s="313" t="s">
        <v>1212</v>
      </c>
      <c r="C108" s="314">
        <v>0</v>
      </c>
      <c r="D108" s="314">
        <v>0</v>
      </c>
      <c r="E108" s="314">
        <v>0</v>
      </c>
    </row>
    <row r="109" spans="1:5" ht="12.75">
      <c r="A109" s="312" t="s">
        <v>566</v>
      </c>
      <c r="B109" s="313" t="s">
        <v>1213</v>
      </c>
      <c r="C109" s="314">
        <v>0</v>
      </c>
      <c r="D109" s="314">
        <v>0</v>
      </c>
      <c r="E109" s="314">
        <v>0</v>
      </c>
    </row>
    <row r="110" spans="1:5" ht="12.75">
      <c r="A110" s="312" t="s">
        <v>568</v>
      </c>
      <c r="B110" s="313" t="s">
        <v>1214</v>
      </c>
      <c r="C110" s="314">
        <v>0</v>
      </c>
      <c r="D110" s="314">
        <v>0</v>
      </c>
      <c r="E110" s="314">
        <v>0</v>
      </c>
    </row>
    <row r="111" spans="1:5" ht="12.75">
      <c r="A111" s="312" t="s">
        <v>570</v>
      </c>
      <c r="B111" s="313" t="s">
        <v>1215</v>
      </c>
      <c r="C111" s="314">
        <v>0</v>
      </c>
      <c r="D111" s="314">
        <v>0</v>
      </c>
      <c r="E111" s="314">
        <v>0</v>
      </c>
    </row>
    <row r="112" spans="1:5" ht="12.75">
      <c r="A112" s="312" t="s">
        <v>572</v>
      </c>
      <c r="B112" s="313" t="s">
        <v>1216</v>
      </c>
      <c r="C112" s="314">
        <v>0</v>
      </c>
      <c r="D112" s="314">
        <v>0</v>
      </c>
      <c r="E112" s="314">
        <v>0</v>
      </c>
    </row>
    <row r="113" spans="1:5" ht="12.75">
      <c r="A113" s="312" t="s">
        <v>574</v>
      </c>
      <c r="B113" s="313" t="s">
        <v>1217</v>
      </c>
      <c r="C113" s="314">
        <v>2657</v>
      </c>
      <c r="D113" s="314">
        <v>0</v>
      </c>
      <c r="E113" s="314">
        <v>2657</v>
      </c>
    </row>
    <row r="114" spans="1:5" ht="12.75">
      <c r="A114" s="312" t="s">
        <v>576</v>
      </c>
      <c r="B114" s="313" t="s">
        <v>1218</v>
      </c>
      <c r="C114" s="314">
        <v>0</v>
      </c>
      <c r="D114" s="314">
        <v>0</v>
      </c>
      <c r="E114" s="314">
        <v>0</v>
      </c>
    </row>
    <row r="115" spans="1:5" ht="12.75">
      <c r="A115" s="312" t="s">
        <v>578</v>
      </c>
      <c r="B115" s="313" t="s">
        <v>1219</v>
      </c>
      <c r="C115" s="314">
        <v>0</v>
      </c>
      <c r="D115" s="314">
        <v>0</v>
      </c>
      <c r="E115" s="314">
        <v>0</v>
      </c>
    </row>
    <row r="116" spans="1:5" ht="12.75">
      <c r="A116" s="312" t="s">
        <v>580</v>
      </c>
      <c r="B116" s="313" t="s">
        <v>1220</v>
      </c>
      <c r="C116" s="314">
        <v>2657</v>
      </c>
      <c r="D116" s="314">
        <v>0</v>
      </c>
      <c r="E116" s="314">
        <v>2657</v>
      </c>
    </row>
    <row r="117" spans="1:5" ht="12.75">
      <c r="A117" s="312" t="s">
        <v>582</v>
      </c>
      <c r="B117" s="313" t="s">
        <v>1221</v>
      </c>
      <c r="C117" s="314">
        <v>0</v>
      </c>
      <c r="D117" s="314">
        <v>0</v>
      </c>
      <c r="E117" s="314">
        <v>0</v>
      </c>
    </row>
    <row r="118" spans="1:5" ht="12.75">
      <c r="A118" s="312" t="s">
        <v>584</v>
      </c>
      <c r="B118" s="313" t="s">
        <v>1222</v>
      </c>
      <c r="C118" s="314">
        <v>0</v>
      </c>
      <c r="D118" s="314">
        <v>0</v>
      </c>
      <c r="E118" s="314">
        <v>0</v>
      </c>
    </row>
    <row r="119" spans="1:5" ht="12.75">
      <c r="A119" s="312" t="s">
        <v>586</v>
      </c>
      <c r="B119" s="313" t="s">
        <v>1223</v>
      </c>
      <c r="C119" s="314">
        <v>0</v>
      </c>
      <c r="D119" s="314">
        <v>0</v>
      </c>
      <c r="E119" s="314">
        <v>0</v>
      </c>
    </row>
    <row r="120" spans="1:5" ht="12.75">
      <c r="A120" s="312" t="s">
        <v>588</v>
      </c>
      <c r="B120" s="313" t="s">
        <v>1224</v>
      </c>
      <c r="C120" s="314">
        <v>0</v>
      </c>
      <c r="D120" s="314">
        <v>0</v>
      </c>
      <c r="E120" s="314">
        <v>0</v>
      </c>
    </row>
    <row r="121" spans="1:5" ht="12.75">
      <c r="A121" s="312" t="s">
        <v>590</v>
      </c>
      <c r="B121" s="313" t="s">
        <v>1225</v>
      </c>
      <c r="C121" s="314">
        <v>55902</v>
      </c>
      <c r="D121" s="314">
        <v>0</v>
      </c>
      <c r="E121" s="314">
        <v>55902</v>
      </c>
    </row>
    <row r="122" spans="1:5" ht="12.75">
      <c r="A122" s="312" t="s">
        <v>592</v>
      </c>
      <c r="B122" s="313" t="s">
        <v>1226</v>
      </c>
      <c r="C122" s="314">
        <v>0</v>
      </c>
      <c r="D122" s="314">
        <v>0</v>
      </c>
      <c r="E122" s="314">
        <v>0</v>
      </c>
    </row>
    <row r="123" spans="1:5" ht="12.75">
      <c r="A123" s="312" t="s">
        <v>594</v>
      </c>
      <c r="B123" s="313" t="s">
        <v>1227</v>
      </c>
      <c r="C123" s="314">
        <v>0</v>
      </c>
      <c r="D123" s="314">
        <v>0</v>
      </c>
      <c r="E123" s="314">
        <v>0</v>
      </c>
    </row>
    <row r="124" spans="1:5" ht="12.75">
      <c r="A124" s="312" t="s">
        <v>596</v>
      </c>
      <c r="B124" s="313" t="s">
        <v>1228</v>
      </c>
      <c r="C124" s="314">
        <v>0</v>
      </c>
      <c r="D124" s="314">
        <v>0</v>
      </c>
      <c r="E124" s="314">
        <v>0</v>
      </c>
    </row>
    <row r="125" spans="1:5" ht="12.75">
      <c r="A125" s="312" t="s">
        <v>598</v>
      </c>
      <c r="B125" s="313" t="s">
        <v>1229</v>
      </c>
      <c r="C125" s="314">
        <v>0</v>
      </c>
      <c r="D125" s="314">
        <v>0</v>
      </c>
      <c r="E125" s="314">
        <v>0</v>
      </c>
    </row>
    <row r="126" spans="1:5" ht="12.75">
      <c r="A126" s="312" t="s">
        <v>600</v>
      </c>
      <c r="B126" s="313" t="s">
        <v>1230</v>
      </c>
      <c r="C126" s="314">
        <v>0</v>
      </c>
      <c r="D126" s="314">
        <v>0</v>
      </c>
      <c r="E126" s="314">
        <v>0</v>
      </c>
    </row>
    <row r="127" spans="1:5" ht="12.75">
      <c r="A127" s="312" t="s">
        <v>602</v>
      </c>
      <c r="B127" s="313" t="s">
        <v>1231</v>
      </c>
      <c r="C127" s="314">
        <v>0</v>
      </c>
      <c r="D127" s="314">
        <v>0</v>
      </c>
      <c r="E127" s="314">
        <v>0</v>
      </c>
    </row>
    <row r="128" spans="1:5" ht="25.5">
      <c r="A128" s="312" t="s">
        <v>604</v>
      </c>
      <c r="B128" s="313" t="s">
        <v>1232</v>
      </c>
      <c r="C128" s="314">
        <v>55902</v>
      </c>
      <c r="D128" s="314">
        <v>0</v>
      </c>
      <c r="E128" s="314">
        <v>55902</v>
      </c>
    </row>
    <row r="129" spans="1:5" ht="12.75">
      <c r="A129" s="312" t="s">
        <v>606</v>
      </c>
      <c r="B129" s="313" t="s">
        <v>1233</v>
      </c>
      <c r="C129" s="314">
        <v>0</v>
      </c>
      <c r="D129" s="314">
        <v>0</v>
      </c>
      <c r="E129" s="314">
        <v>0</v>
      </c>
    </row>
    <row r="130" spans="1:5" ht="12.75">
      <c r="A130" s="312" t="s">
        <v>608</v>
      </c>
      <c r="B130" s="313" t="s">
        <v>1234</v>
      </c>
      <c r="C130" s="314">
        <v>0</v>
      </c>
      <c r="D130" s="314">
        <v>0</v>
      </c>
      <c r="E130" s="314">
        <v>0</v>
      </c>
    </row>
    <row r="131" spans="1:5" ht="12.75">
      <c r="A131" s="312" t="s">
        <v>610</v>
      </c>
      <c r="B131" s="313" t="s">
        <v>1235</v>
      </c>
      <c r="C131" s="314">
        <v>0</v>
      </c>
      <c r="D131" s="314">
        <v>0</v>
      </c>
      <c r="E131" s="314">
        <v>0</v>
      </c>
    </row>
    <row r="132" spans="1:5" ht="25.5">
      <c r="A132" s="312" t="s">
        <v>612</v>
      </c>
      <c r="B132" s="313" t="s">
        <v>1236</v>
      </c>
      <c r="C132" s="314">
        <v>0</v>
      </c>
      <c r="D132" s="314">
        <v>0</v>
      </c>
      <c r="E132" s="314">
        <v>0</v>
      </c>
    </row>
    <row r="133" spans="1:5" ht="25.5">
      <c r="A133" s="312" t="s">
        <v>614</v>
      </c>
      <c r="B133" s="313" t="s">
        <v>1237</v>
      </c>
      <c r="C133" s="314">
        <v>0</v>
      </c>
      <c r="D133" s="314">
        <v>0</v>
      </c>
      <c r="E133" s="314">
        <v>0</v>
      </c>
    </row>
    <row r="134" spans="1:5" ht="12.75">
      <c r="A134" s="312" t="s">
        <v>616</v>
      </c>
      <c r="B134" s="313" t="s">
        <v>1238</v>
      </c>
      <c r="C134" s="314">
        <v>0</v>
      </c>
      <c r="D134" s="314">
        <v>0</v>
      </c>
      <c r="E134" s="314">
        <v>0</v>
      </c>
    </row>
    <row r="135" spans="1:5" ht="25.5">
      <c r="A135" s="312" t="s">
        <v>618</v>
      </c>
      <c r="B135" s="313" t="s">
        <v>1239</v>
      </c>
      <c r="C135" s="314">
        <v>0</v>
      </c>
      <c r="D135" s="314">
        <v>0</v>
      </c>
      <c r="E135" s="314">
        <v>0</v>
      </c>
    </row>
    <row r="136" spans="1:5" ht="25.5">
      <c r="A136" s="312" t="s">
        <v>620</v>
      </c>
      <c r="B136" s="313" t="s">
        <v>1240</v>
      </c>
      <c r="C136" s="314">
        <v>0</v>
      </c>
      <c r="D136" s="314">
        <v>0</v>
      </c>
      <c r="E136" s="314">
        <v>0</v>
      </c>
    </row>
    <row r="137" spans="1:5" ht="12.75">
      <c r="A137" s="312" t="s">
        <v>622</v>
      </c>
      <c r="B137" s="313" t="s">
        <v>1241</v>
      </c>
      <c r="C137" s="314">
        <v>0</v>
      </c>
      <c r="D137" s="314">
        <v>0</v>
      </c>
      <c r="E137" s="314">
        <v>0</v>
      </c>
    </row>
    <row r="138" spans="1:5" ht="12.75">
      <c r="A138" s="312" t="s">
        <v>624</v>
      </c>
      <c r="B138" s="313" t="s">
        <v>1242</v>
      </c>
      <c r="C138" s="314">
        <v>0</v>
      </c>
      <c r="D138" s="314">
        <v>0</v>
      </c>
      <c r="E138" s="314">
        <v>0</v>
      </c>
    </row>
    <row r="139" spans="1:5" ht="12.75">
      <c r="A139" s="312" t="s">
        <v>626</v>
      </c>
      <c r="B139" s="313" t="s">
        <v>1243</v>
      </c>
      <c r="C139" s="314">
        <v>0</v>
      </c>
      <c r="D139" s="314">
        <v>0</v>
      </c>
      <c r="E139" s="314">
        <v>0</v>
      </c>
    </row>
    <row r="140" spans="1:5" ht="12.75">
      <c r="A140" s="312" t="s">
        <v>628</v>
      </c>
      <c r="B140" s="313" t="s">
        <v>1244</v>
      </c>
      <c r="C140" s="314">
        <v>0</v>
      </c>
      <c r="D140" s="314">
        <v>0</v>
      </c>
      <c r="E140" s="314">
        <v>0</v>
      </c>
    </row>
    <row r="141" spans="1:5" ht="12.75">
      <c r="A141" s="312" t="s">
        <v>630</v>
      </c>
      <c r="B141" s="313" t="s">
        <v>1245</v>
      </c>
      <c r="C141" s="314">
        <v>0</v>
      </c>
      <c r="D141" s="314">
        <v>0</v>
      </c>
      <c r="E141" s="314">
        <v>0</v>
      </c>
    </row>
    <row r="142" spans="1:5" ht="12.75">
      <c r="A142" s="312" t="s">
        <v>632</v>
      </c>
      <c r="B142" s="313" t="s">
        <v>1246</v>
      </c>
      <c r="C142" s="314">
        <v>0</v>
      </c>
      <c r="D142" s="314">
        <v>0</v>
      </c>
      <c r="E142" s="314">
        <v>0</v>
      </c>
    </row>
    <row r="143" spans="1:5" ht="12.75">
      <c r="A143" s="312" t="s">
        <v>634</v>
      </c>
      <c r="B143" s="313" t="s">
        <v>1247</v>
      </c>
      <c r="C143" s="314">
        <v>0</v>
      </c>
      <c r="D143" s="314">
        <v>0</v>
      </c>
      <c r="E143" s="314">
        <v>0</v>
      </c>
    </row>
    <row r="144" spans="1:5" ht="12.75">
      <c r="A144" s="312" t="s">
        <v>636</v>
      </c>
      <c r="B144" s="313" t="s">
        <v>1248</v>
      </c>
      <c r="C144" s="314">
        <v>0</v>
      </c>
      <c r="D144" s="314">
        <v>0</v>
      </c>
      <c r="E144" s="314">
        <v>0</v>
      </c>
    </row>
    <row r="145" spans="1:5" ht="12.75">
      <c r="A145" s="312" t="s">
        <v>638</v>
      </c>
      <c r="B145" s="313" t="s">
        <v>1249</v>
      </c>
      <c r="C145" s="314">
        <v>0</v>
      </c>
      <c r="D145" s="314">
        <v>0</v>
      </c>
      <c r="E145" s="314">
        <v>0</v>
      </c>
    </row>
    <row r="146" spans="1:5" ht="12.75">
      <c r="A146" s="312" t="s">
        <v>640</v>
      </c>
      <c r="B146" s="313" t="s">
        <v>1250</v>
      </c>
      <c r="C146" s="314">
        <v>0</v>
      </c>
      <c r="D146" s="314">
        <v>0</v>
      </c>
      <c r="E146" s="314">
        <v>0</v>
      </c>
    </row>
    <row r="147" spans="1:5" ht="12.75">
      <c r="A147" s="312" t="s">
        <v>642</v>
      </c>
      <c r="B147" s="313" t="s">
        <v>1251</v>
      </c>
      <c r="C147" s="314">
        <v>2873</v>
      </c>
      <c r="D147" s="314">
        <v>0</v>
      </c>
      <c r="E147" s="314">
        <v>2873</v>
      </c>
    </row>
    <row r="148" spans="1:5" ht="12.75">
      <c r="A148" s="312" t="s">
        <v>644</v>
      </c>
      <c r="B148" s="313" t="s">
        <v>1252</v>
      </c>
      <c r="C148" s="314">
        <v>0</v>
      </c>
      <c r="D148" s="314">
        <v>0</v>
      </c>
      <c r="E148" s="314">
        <v>0</v>
      </c>
    </row>
    <row r="149" spans="1:5" ht="12.75">
      <c r="A149" s="312" t="s">
        <v>646</v>
      </c>
      <c r="B149" s="313" t="s">
        <v>1253</v>
      </c>
      <c r="C149" s="314">
        <v>2873</v>
      </c>
      <c r="D149" s="314">
        <v>0</v>
      </c>
      <c r="E149" s="314">
        <v>2873</v>
      </c>
    </row>
    <row r="150" spans="1:5" ht="12.75">
      <c r="A150" s="312" t="s">
        <v>648</v>
      </c>
      <c r="B150" s="313" t="s">
        <v>1254</v>
      </c>
      <c r="C150" s="314">
        <v>0</v>
      </c>
      <c r="D150" s="314">
        <v>0</v>
      </c>
      <c r="E150" s="314">
        <v>0</v>
      </c>
    </row>
    <row r="151" spans="1:5" ht="12.75">
      <c r="A151" s="312" t="s">
        <v>650</v>
      </c>
      <c r="B151" s="313" t="s">
        <v>1255</v>
      </c>
      <c r="C151" s="314">
        <v>0</v>
      </c>
      <c r="D151" s="314">
        <v>0</v>
      </c>
      <c r="E151" s="314">
        <v>0</v>
      </c>
    </row>
    <row r="152" spans="1:5" ht="12.75">
      <c r="A152" s="312" t="s">
        <v>652</v>
      </c>
      <c r="B152" s="313" t="s">
        <v>1256</v>
      </c>
      <c r="C152" s="314">
        <v>15</v>
      </c>
      <c r="D152" s="314">
        <v>0</v>
      </c>
      <c r="E152" s="314">
        <v>15</v>
      </c>
    </row>
    <row r="153" spans="1:5" ht="12.75">
      <c r="A153" s="312" t="s">
        <v>654</v>
      </c>
      <c r="B153" s="313" t="s">
        <v>1257</v>
      </c>
      <c r="C153" s="314">
        <v>0</v>
      </c>
      <c r="D153" s="314">
        <v>0</v>
      </c>
      <c r="E153" s="314">
        <v>0</v>
      </c>
    </row>
    <row r="154" spans="1:5" ht="12.75">
      <c r="A154" s="312" t="s">
        <v>656</v>
      </c>
      <c r="B154" s="313" t="s">
        <v>1258</v>
      </c>
      <c r="C154" s="314">
        <v>0</v>
      </c>
      <c r="D154" s="314">
        <v>0</v>
      </c>
      <c r="E154" s="314">
        <v>0</v>
      </c>
    </row>
    <row r="155" spans="1:5" ht="25.5">
      <c r="A155" s="312" t="s">
        <v>658</v>
      </c>
      <c r="B155" s="313" t="s">
        <v>1259</v>
      </c>
      <c r="C155" s="314">
        <v>0</v>
      </c>
      <c r="D155" s="314">
        <v>0</v>
      </c>
      <c r="E155" s="314">
        <v>0</v>
      </c>
    </row>
    <row r="156" spans="1:5" ht="12.75">
      <c r="A156" s="312" t="s">
        <v>660</v>
      </c>
      <c r="B156" s="313" t="s">
        <v>1260</v>
      </c>
      <c r="C156" s="314">
        <v>0</v>
      </c>
      <c r="D156" s="314">
        <v>0</v>
      </c>
      <c r="E156" s="314">
        <v>0</v>
      </c>
    </row>
    <row r="157" spans="1:5" ht="12.75">
      <c r="A157" s="312" t="s">
        <v>662</v>
      </c>
      <c r="B157" s="313" t="s">
        <v>1261</v>
      </c>
      <c r="C157" s="314">
        <v>0</v>
      </c>
      <c r="D157" s="314">
        <v>0</v>
      </c>
      <c r="E157" s="314">
        <v>0</v>
      </c>
    </row>
    <row r="158" spans="1:5" ht="12.75">
      <c r="A158" s="312" t="s">
        <v>664</v>
      </c>
      <c r="B158" s="313" t="s">
        <v>1262</v>
      </c>
      <c r="C158" s="314">
        <v>0</v>
      </c>
      <c r="D158" s="314">
        <v>0</v>
      </c>
      <c r="E158" s="314">
        <v>0</v>
      </c>
    </row>
    <row r="159" spans="1:5" ht="12.75">
      <c r="A159" s="312" t="s">
        <v>875</v>
      </c>
      <c r="B159" s="313" t="s">
        <v>1263</v>
      </c>
      <c r="C159" s="314">
        <v>0</v>
      </c>
      <c r="D159" s="314">
        <v>0</v>
      </c>
      <c r="E159" s="314">
        <v>0</v>
      </c>
    </row>
    <row r="160" spans="1:5" ht="12.75">
      <c r="A160" s="312" t="s">
        <v>877</v>
      </c>
      <c r="B160" s="313" t="s">
        <v>1264</v>
      </c>
      <c r="C160" s="314">
        <v>0</v>
      </c>
      <c r="D160" s="314">
        <v>0</v>
      </c>
      <c r="E160" s="314">
        <v>0</v>
      </c>
    </row>
    <row r="161" spans="1:5" ht="12.75">
      <c r="A161" s="312" t="s">
        <v>879</v>
      </c>
      <c r="B161" s="313" t="s">
        <v>1265</v>
      </c>
      <c r="C161" s="314">
        <v>15</v>
      </c>
      <c r="D161" s="314">
        <v>0</v>
      </c>
      <c r="E161" s="314">
        <v>15</v>
      </c>
    </row>
    <row r="162" spans="1:5" ht="12.75">
      <c r="A162" s="312" t="s">
        <v>881</v>
      </c>
      <c r="B162" s="313" t="s">
        <v>1266</v>
      </c>
      <c r="C162" s="314">
        <v>0</v>
      </c>
      <c r="D162" s="314">
        <v>0</v>
      </c>
      <c r="E162" s="314">
        <v>0</v>
      </c>
    </row>
    <row r="163" spans="1:5" ht="12.75">
      <c r="A163" s="312" t="s">
        <v>883</v>
      </c>
      <c r="B163" s="313" t="s">
        <v>1267</v>
      </c>
      <c r="C163" s="314">
        <v>0</v>
      </c>
      <c r="D163" s="314">
        <v>0</v>
      </c>
      <c r="E163" s="314">
        <v>0</v>
      </c>
    </row>
    <row r="164" spans="1:5" ht="12.75">
      <c r="A164" s="312" t="s">
        <v>885</v>
      </c>
      <c r="B164" s="313" t="s">
        <v>1268</v>
      </c>
      <c r="C164" s="314">
        <v>0</v>
      </c>
      <c r="D164" s="314">
        <v>0</v>
      </c>
      <c r="E164" s="314">
        <v>0</v>
      </c>
    </row>
    <row r="165" spans="1:5" ht="12.75">
      <c r="A165" s="312" t="s">
        <v>887</v>
      </c>
      <c r="B165" s="313" t="s">
        <v>1269</v>
      </c>
      <c r="C165" s="314">
        <v>0</v>
      </c>
      <c r="D165" s="314">
        <v>0</v>
      </c>
      <c r="E165" s="314">
        <v>0</v>
      </c>
    </row>
    <row r="166" spans="1:5" ht="12.75">
      <c r="A166" s="312" t="s">
        <v>889</v>
      </c>
      <c r="B166" s="313" t="s">
        <v>1270</v>
      </c>
      <c r="C166" s="314">
        <v>0</v>
      </c>
      <c r="D166" s="314">
        <v>0</v>
      </c>
      <c r="E166" s="314">
        <v>0</v>
      </c>
    </row>
    <row r="167" spans="1:5" ht="12.75">
      <c r="A167" s="312" t="s">
        <v>891</v>
      </c>
      <c r="B167" s="313" t="s">
        <v>1271</v>
      </c>
      <c r="C167" s="314">
        <v>0</v>
      </c>
      <c r="D167" s="314">
        <v>0</v>
      </c>
      <c r="E167" s="314">
        <v>0</v>
      </c>
    </row>
    <row r="168" spans="1:5" ht="12.75">
      <c r="A168" s="312" t="s">
        <v>893</v>
      </c>
      <c r="B168" s="313" t="s">
        <v>1272</v>
      </c>
      <c r="C168" s="314">
        <v>0</v>
      </c>
      <c r="D168" s="314">
        <v>0</v>
      </c>
      <c r="E168" s="314">
        <v>0</v>
      </c>
    </row>
    <row r="169" spans="1:5" ht="12.75">
      <c r="A169" s="315" t="s">
        <v>895</v>
      </c>
      <c r="B169" s="316" t="s">
        <v>1273</v>
      </c>
      <c r="C169" s="317">
        <v>58790</v>
      </c>
      <c r="D169" s="317">
        <v>0</v>
      </c>
      <c r="E169" s="317">
        <v>58790</v>
      </c>
    </row>
    <row r="170" spans="1:5" ht="12.75">
      <c r="A170" s="312" t="s">
        <v>897</v>
      </c>
      <c r="B170" s="313" t="s">
        <v>1274</v>
      </c>
      <c r="C170" s="314">
        <v>1847</v>
      </c>
      <c r="D170" s="314">
        <v>0</v>
      </c>
      <c r="E170" s="314">
        <v>1847</v>
      </c>
    </row>
    <row r="171" spans="1:5" ht="12.75">
      <c r="A171" s="312" t="s">
        <v>899</v>
      </c>
      <c r="B171" s="313" t="s">
        <v>1275</v>
      </c>
      <c r="C171" s="314">
        <v>0</v>
      </c>
      <c r="D171" s="314">
        <v>0</v>
      </c>
      <c r="E171" s="314">
        <v>0</v>
      </c>
    </row>
    <row r="172" spans="1:5" ht="12.75">
      <c r="A172" s="312" t="s">
        <v>901</v>
      </c>
      <c r="B172" s="313" t="s">
        <v>1276</v>
      </c>
      <c r="C172" s="314">
        <v>0</v>
      </c>
      <c r="D172" s="314">
        <v>0</v>
      </c>
      <c r="E172" s="314">
        <v>0</v>
      </c>
    </row>
    <row r="173" spans="1:5" ht="12.75">
      <c r="A173" s="312" t="s">
        <v>903</v>
      </c>
      <c r="B173" s="313" t="s">
        <v>1277</v>
      </c>
      <c r="C173" s="314">
        <v>0</v>
      </c>
      <c r="D173" s="314">
        <v>0</v>
      </c>
      <c r="E173" s="314">
        <v>0</v>
      </c>
    </row>
    <row r="174" spans="1:5" ht="12.75">
      <c r="A174" s="312" t="s">
        <v>905</v>
      </c>
      <c r="B174" s="313" t="s">
        <v>1278</v>
      </c>
      <c r="C174" s="314">
        <v>0</v>
      </c>
      <c r="D174" s="314">
        <v>0</v>
      </c>
      <c r="E174" s="314">
        <v>0</v>
      </c>
    </row>
    <row r="175" spans="1:5" ht="12.75">
      <c r="A175" s="312" t="s">
        <v>907</v>
      </c>
      <c r="B175" s="313" t="s">
        <v>1279</v>
      </c>
      <c r="C175" s="314">
        <v>0</v>
      </c>
      <c r="D175" s="314">
        <v>0</v>
      </c>
      <c r="E175" s="314">
        <v>0</v>
      </c>
    </row>
    <row r="176" spans="1:5" ht="25.5">
      <c r="A176" s="312" t="s">
        <v>909</v>
      </c>
      <c r="B176" s="313" t="s">
        <v>1280</v>
      </c>
      <c r="C176" s="314">
        <v>0</v>
      </c>
      <c r="D176" s="314">
        <v>0</v>
      </c>
      <c r="E176" s="314">
        <v>0</v>
      </c>
    </row>
    <row r="177" spans="1:5" ht="12.75">
      <c r="A177" s="312" t="s">
        <v>911</v>
      </c>
      <c r="B177" s="313" t="s">
        <v>1281</v>
      </c>
      <c r="C177" s="314">
        <v>0</v>
      </c>
      <c r="D177" s="314">
        <v>0</v>
      </c>
      <c r="E177" s="314">
        <v>0</v>
      </c>
    </row>
    <row r="178" spans="1:5" ht="12.75">
      <c r="A178" s="312" t="s">
        <v>913</v>
      </c>
      <c r="B178" s="313" t="s">
        <v>1282</v>
      </c>
      <c r="C178" s="314">
        <v>0</v>
      </c>
      <c r="D178" s="314">
        <v>0</v>
      </c>
      <c r="E178" s="314">
        <v>0</v>
      </c>
    </row>
    <row r="179" spans="1:5" ht="12.75">
      <c r="A179" s="312" t="s">
        <v>915</v>
      </c>
      <c r="B179" s="313" t="s">
        <v>1283</v>
      </c>
      <c r="C179" s="314">
        <v>0</v>
      </c>
      <c r="D179" s="314">
        <v>0</v>
      </c>
      <c r="E179" s="314">
        <v>0</v>
      </c>
    </row>
    <row r="180" spans="1:5" ht="12.75">
      <c r="A180" s="312" t="s">
        <v>917</v>
      </c>
      <c r="B180" s="313" t="s">
        <v>1284</v>
      </c>
      <c r="C180" s="314">
        <v>0</v>
      </c>
      <c r="D180" s="314">
        <v>0</v>
      </c>
      <c r="E180" s="314">
        <v>0</v>
      </c>
    </row>
    <row r="181" spans="1:5" ht="25.5">
      <c r="A181" s="312" t="s">
        <v>919</v>
      </c>
      <c r="B181" s="313" t="s">
        <v>1285</v>
      </c>
      <c r="C181" s="314">
        <v>0</v>
      </c>
      <c r="D181" s="314">
        <v>0</v>
      </c>
      <c r="E181" s="314">
        <v>0</v>
      </c>
    </row>
    <row r="182" spans="1:5" ht="12.75">
      <c r="A182" s="312" t="s">
        <v>921</v>
      </c>
      <c r="B182" s="313" t="s">
        <v>1286</v>
      </c>
      <c r="C182" s="314">
        <v>1615</v>
      </c>
      <c r="D182" s="314">
        <v>0</v>
      </c>
      <c r="E182" s="314">
        <v>1615</v>
      </c>
    </row>
    <row r="183" spans="1:5" ht="12.75">
      <c r="A183" s="315" t="s">
        <v>923</v>
      </c>
      <c r="B183" s="316" t="s">
        <v>1287</v>
      </c>
      <c r="C183" s="317">
        <v>63294</v>
      </c>
      <c r="D183" s="317">
        <v>0</v>
      </c>
      <c r="E183" s="317">
        <v>63294</v>
      </c>
    </row>
    <row r="184" spans="1:5" ht="12.75">
      <c r="A184" s="312" t="s">
        <v>925</v>
      </c>
      <c r="B184" s="313" t="s">
        <v>1288</v>
      </c>
      <c r="C184" s="314">
        <v>2125</v>
      </c>
      <c r="D184" s="314">
        <v>0</v>
      </c>
      <c r="E184" s="314">
        <v>2125</v>
      </c>
    </row>
    <row r="185" spans="1:5" ht="12.75">
      <c r="A185" s="312" t="s">
        <v>927</v>
      </c>
      <c r="B185" s="313" t="s">
        <v>1289</v>
      </c>
      <c r="C185" s="314">
        <v>4937</v>
      </c>
      <c r="D185" s="314">
        <v>0</v>
      </c>
      <c r="E185" s="314">
        <v>4937</v>
      </c>
    </row>
    <row r="186" spans="1:5" ht="12.75">
      <c r="A186" s="312" t="s">
        <v>929</v>
      </c>
      <c r="B186" s="313" t="s">
        <v>1290</v>
      </c>
      <c r="C186" s="314">
        <v>80</v>
      </c>
      <c r="D186" s="314">
        <v>0</v>
      </c>
      <c r="E186" s="314">
        <v>80</v>
      </c>
    </row>
    <row r="187" spans="1:5" ht="12.75">
      <c r="A187" s="312" t="s">
        <v>931</v>
      </c>
      <c r="B187" s="313" t="s">
        <v>1291</v>
      </c>
      <c r="C187" s="314">
        <v>0</v>
      </c>
      <c r="D187" s="314">
        <v>0</v>
      </c>
      <c r="E187" s="314">
        <v>0</v>
      </c>
    </row>
    <row r="188" spans="1:5" ht="12.75">
      <c r="A188" s="312" t="s">
        <v>933</v>
      </c>
      <c r="B188" s="313" t="s">
        <v>1292</v>
      </c>
      <c r="C188" s="314">
        <v>0</v>
      </c>
      <c r="D188" s="314">
        <v>0</v>
      </c>
      <c r="E188" s="314">
        <v>0</v>
      </c>
    </row>
    <row r="189" spans="1:5" ht="12.75">
      <c r="A189" s="312" t="s">
        <v>935</v>
      </c>
      <c r="B189" s="313" t="s">
        <v>1293</v>
      </c>
      <c r="C189" s="314">
        <v>0</v>
      </c>
      <c r="D189" s="314">
        <v>0</v>
      </c>
      <c r="E189" s="314">
        <v>0</v>
      </c>
    </row>
    <row r="190" spans="1:5" ht="12.75">
      <c r="A190" s="312" t="s">
        <v>937</v>
      </c>
      <c r="B190" s="313" t="s">
        <v>1294</v>
      </c>
      <c r="C190" s="314">
        <v>7157</v>
      </c>
      <c r="D190" s="314">
        <v>0</v>
      </c>
      <c r="E190" s="314">
        <v>7157</v>
      </c>
    </row>
    <row r="191" spans="1:5" ht="12.75">
      <c r="A191" s="312" t="s">
        <v>939</v>
      </c>
      <c r="B191" s="313" t="s">
        <v>1295</v>
      </c>
      <c r="C191" s="314">
        <v>0</v>
      </c>
      <c r="D191" s="314">
        <v>0</v>
      </c>
      <c r="E191" s="314">
        <v>0</v>
      </c>
    </row>
    <row r="192" spans="1:5" ht="12.75">
      <c r="A192" s="312" t="s">
        <v>941</v>
      </c>
      <c r="B192" s="313" t="s">
        <v>1296</v>
      </c>
      <c r="C192" s="314">
        <v>0</v>
      </c>
      <c r="D192" s="314">
        <v>0</v>
      </c>
      <c r="E192" s="314">
        <v>0</v>
      </c>
    </row>
    <row r="193" spans="1:5" ht="12.75">
      <c r="A193" s="312" t="s">
        <v>943</v>
      </c>
      <c r="B193" s="313" t="s">
        <v>1297</v>
      </c>
      <c r="C193" s="314">
        <v>0</v>
      </c>
      <c r="D193" s="314">
        <v>0</v>
      </c>
      <c r="E193" s="314">
        <v>0</v>
      </c>
    </row>
    <row r="194" spans="1:5" ht="12.75">
      <c r="A194" s="312" t="s">
        <v>945</v>
      </c>
      <c r="B194" s="313" t="s">
        <v>1298</v>
      </c>
      <c r="C194" s="314">
        <v>0</v>
      </c>
      <c r="D194" s="314">
        <v>0</v>
      </c>
      <c r="E194" s="314">
        <v>0</v>
      </c>
    </row>
    <row r="195" spans="1:5" ht="12.75">
      <c r="A195" s="312" t="s">
        <v>947</v>
      </c>
      <c r="B195" s="313" t="s">
        <v>1299</v>
      </c>
      <c r="C195" s="314">
        <v>0</v>
      </c>
      <c r="D195" s="314">
        <v>0</v>
      </c>
      <c r="E195" s="314">
        <v>0</v>
      </c>
    </row>
    <row r="196" spans="1:5" ht="12.75">
      <c r="A196" s="312" t="s">
        <v>949</v>
      </c>
      <c r="B196" s="313" t="s">
        <v>1300</v>
      </c>
      <c r="C196" s="314">
        <v>0</v>
      </c>
      <c r="D196" s="314">
        <v>0</v>
      </c>
      <c r="E196" s="314">
        <v>0</v>
      </c>
    </row>
    <row r="197" spans="1:5" ht="12.75">
      <c r="A197" s="312" t="s">
        <v>951</v>
      </c>
      <c r="B197" s="313" t="s">
        <v>1301</v>
      </c>
      <c r="C197" s="314">
        <v>6827</v>
      </c>
      <c r="D197" s="314">
        <v>0</v>
      </c>
      <c r="E197" s="314">
        <v>6827</v>
      </c>
    </row>
    <row r="198" spans="1:5" ht="12.75">
      <c r="A198" s="312" t="s">
        <v>953</v>
      </c>
      <c r="B198" s="313" t="s">
        <v>1302</v>
      </c>
      <c r="C198" s="314">
        <v>4427</v>
      </c>
      <c r="D198" s="314">
        <v>0</v>
      </c>
      <c r="E198" s="314">
        <v>4427</v>
      </c>
    </row>
    <row r="199" spans="1:5" ht="12.75">
      <c r="A199" s="312" t="s">
        <v>955</v>
      </c>
      <c r="B199" s="313" t="s">
        <v>1303</v>
      </c>
      <c r="C199" s="314">
        <v>0</v>
      </c>
      <c r="D199" s="314">
        <v>0</v>
      </c>
      <c r="E199" s="314">
        <v>0</v>
      </c>
    </row>
    <row r="200" spans="1:5" ht="12.75">
      <c r="A200" s="312" t="s">
        <v>957</v>
      </c>
      <c r="B200" s="313" t="s">
        <v>1304</v>
      </c>
      <c r="C200" s="314">
        <v>23</v>
      </c>
      <c r="D200" s="314">
        <v>0</v>
      </c>
      <c r="E200" s="314">
        <v>23</v>
      </c>
    </row>
    <row r="201" spans="1:5" ht="12.75">
      <c r="A201" s="312" t="s">
        <v>959</v>
      </c>
      <c r="B201" s="313" t="s">
        <v>1305</v>
      </c>
      <c r="C201" s="314">
        <v>0</v>
      </c>
      <c r="D201" s="314">
        <v>0</v>
      </c>
      <c r="E201" s="314">
        <v>0</v>
      </c>
    </row>
    <row r="202" spans="1:5" ht="12.75">
      <c r="A202" s="312" t="s">
        <v>961</v>
      </c>
      <c r="B202" s="313" t="s">
        <v>1306</v>
      </c>
      <c r="C202" s="314">
        <v>0</v>
      </c>
      <c r="D202" s="314">
        <v>0</v>
      </c>
      <c r="E202" s="314">
        <v>0</v>
      </c>
    </row>
    <row r="203" spans="1:5" ht="12.75">
      <c r="A203" s="312" t="s">
        <v>963</v>
      </c>
      <c r="B203" s="313" t="s">
        <v>1307</v>
      </c>
      <c r="C203" s="314">
        <v>0</v>
      </c>
      <c r="D203" s="314">
        <v>0</v>
      </c>
      <c r="E203" s="314">
        <v>0</v>
      </c>
    </row>
    <row r="204" spans="1:5" ht="12.75">
      <c r="A204" s="312" t="s">
        <v>965</v>
      </c>
      <c r="B204" s="313" t="s">
        <v>1308</v>
      </c>
      <c r="C204" s="314">
        <v>0</v>
      </c>
      <c r="D204" s="314">
        <v>0</v>
      </c>
      <c r="E204" s="314">
        <v>0</v>
      </c>
    </row>
    <row r="205" spans="1:5" ht="12.75">
      <c r="A205" s="312" t="s">
        <v>967</v>
      </c>
      <c r="B205" s="313" t="s">
        <v>1309</v>
      </c>
      <c r="C205" s="314">
        <v>0</v>
      </c>
      <c r="D205" s="314">
        <v>0</v>
      </c>
      <c r="E205" s="314">
        <v>0</v>
      </c>
    </row>
    <row r="206" spans="1:5" ht="12.75">
      <c r="A206" s="312" t="s">
        <v>969</v>
      </c>
      <c r="B206" s="313" t="s">
        <v>1310</v>
      </c>
      <c r="C206" s="314">
        <v>0</v>
      </c>
      <c r="D206" s="314">
        <v>0</v>
      </c>
      <c r="E206" s="314">
        <v>0</v>
      </c>
    </row>
    <row r="207" spans="1:5" ht="12.75">
      <c r="A207" s="312" t="s">
        <v>971</v>
      </c>
      <c r="B207" s="313" t="s">
        <v>1311</v>
      </c>
      <c r="C207" s="314">
        <v>0</v>
      </c>
      <c r="D207" s="314">
        <v>0</v>
      </c>
      <c r="E207" s="314">
        <v>0</v>
      </c>
    </row>
    <row r="208" spans="1:5" ht="12.75">
      <c r="A208" s="312" t="s">
        <v>973</v>
      </c>
      <c r="B208" s="313" t="s">
        <v>1312</v>
      </c>
      <c r="C208" s="314">
        <v>0</v>
      </c>
      <c r="D208" s="314">
        <v>0</v>
      </c>
      <c r="E208" s="314">
        <v>0</v>
      </c>
    </row>
    <row r="209" spans="1:5" ht="12.75">
      <c r="A209" s="312" t="s">
        <v>975</v>
      </c>
      <c r="B209" s="313" t="s">
        <v>1313</v>
      </c>
      <c r="C209" s="314">
        <v>105</v>
      </c>
      <c r="D209" s="314">
        <v>0</v>
      </c>
      <c r="E209" s="314">
        <v>105</v>
      </c>
    </row>
    <row r="210" spans="1:5" ht="12.75">
      <c r="A210" s="312" t="s">
        <v>977</v>
      </c>
      <c r="B210" s="313" t="s">
        <v>1314</v>
      </c>
      <c r="C210" s="314">
        <v>0</v>
      </c>
      <c r="D210" s="314">
        <v>0</v>
      </c>
      <c r="E210" s="314">
        <v>0</v>
      </c>
    </row>
    <row r="211" spans="1:5" ht="38.25">
      <c r="A211" s="312" t="s">
        <v>979</v>
      </c>
      <c r="B211" s="313" t="s">
        <v>1315</v>
      </c>
      <c r="C211" s="314">
        <v>1</v>
      </c>
      <c r="D211" s="314">
        <v>0</v>
      </c>
      <c r="E211" s="314">
        <v>1</v>
      </c>
    </row>
    <row r="212" spans="1:5" ht="12.75">
      <c r="A212" s="312" t="s">
        <v>981</v>
      </c>
      <c r="B212" s="313" t="s">
        <v>1316</v>
      </c>
      <c r="C212" s="314">
        <v>104</v>
      </c>
      <c r="D212" s="314">
        <v>0</v>
      </c>
      <c r="E212" s="314">
        <v>104</v>
      </c>
    </row>
    <row r="213" spans="1:5" ht="12.75">
      <c r="A213" s="315" t="s">
        <v>983</v>
      </c>
      <c r="B213" s="316" t="s">
        <v>1317</v>
      </c>
      <c r="C213" s="317">
        <v>25601</v>
      </c>
      <c r="D213" s="317">
        <v>0</v>
      </c>
      <c r="E213" s="317">
        <v>25601</v>
      </c>
    </row>
    <row r="214" spans="1:5" ht="12.75">
      <c r="A214" s="312" t="s">
        <v>985</v>
      </c>
      <c r="B214" s="313" t="s">
        <v>1318</v>
      </c>
      <c r="C214" s="314">
        <v>0</v>
      </c>
      <c r="D214" s="314">
        <v>0</v>
      </c>
      <c r="E214" s="314">
        <v>0</v>
      </c>
    </row>
    <row r="215" spans="1:5" ht="12.75">
      <c r="A215" s="312" t="s">
        <v>987</v>
      </c>
      <c r="B215" s="313" t="s">
        <v>1319</v>
      </c>
      <c r="C215" s="314">
        <v>0</v>
      </c>
      <c r="D215" s="314">
        <v>0</v>
      </c>
      <c r="E215" s="314">
        <v>0</v>
      </c>
    </row>
    <row r="216" spans="1:5" ht="12.75">
      <c r="A216" s="312" t="s">
        <v>989</v>
      </c>
      <c r="B216" s="313" t="s">
        <v>1320</v>
      </c>
      <c r="C216" s="314">
        <v>0</v>
      </c>
      <c r="D216" s="314">
        <v>0</v>
      </c>
      <c r="E216" s="314">
        <v>0</v>
      </c>
    </row>
    <row r="217" spans="1:5" ht="12.75">
      <c r="A217" s="312" t="s">
        <v>991</v>
      </c>
      <c r="B217" s="313" t="s">
        <v>1321</v>
      </c>
      <c r="C217" s="314">
        <v>0</v>
      </c>
      <c r="D217" s="314">
        <v>0</v>
      </c>
      <c r="E217" s="314">
        <v>0</v>
      </c>
    </row>
    <row r="218" spans="1:5" ht="12.75">
      <c r="A218" s="312" t="s">
        <v>993</v>
      </c>
      <c r="B218" s="313" t="s">
        <v>1322</v>
      </c>
      <c r="C218" s="314">
        <v>30</v>
      </c>
      <c r="D218" s="314">
        <v>0</v>
      </c>
      <c r="E218" s="314">
        <v>30</v>
      </c>
    </row>
    <row r="219" spans="1:5" ht="12.75">
      <c r="A219" s="312" t="s">
        <v>995</v>
      </c>
      <c r="B219" s="313" t="s">
        <v>1323</v>
      </c>
      <c r="C219" s="314">
        <v>0</v>
      </c>
      <c r="D219" s="314">
        <v>0</v>
      </c>
      <c r="E219" s="314">
        <v>0</v>
      </c>
    </row>
    <row r="220" spans="1:5" ht="12.75">
      <c r="A220" s="312" t="s">
        <v>997</v>
      </c>
      <c r="B220" s="313" t="s">
        <v>1324</v>
      </c>
      <c r="C220" s="314">
        <v>0</v>
      </c>
      <c r="D220" s="314">
        <v>0</v>
      </c>
      <c r="E220" s="314">
        <v>0</v>
      </c>
    </row>
    <row r="221" spans="1:5" ht="12.75">
      <c r="A221" s="312" t="s">
        <v>999</v>
      </c>
      <c r="B221" s="313" t="s">
        <v>1325</v>
      </c>
      <c r="C221" s="314">
        <v>0</v>
      </c>
      <c r="D221" s="314">
        <v>0</v>
      </c>
      <c r="E221" s="314">
        <v>0</v>
      </c>
    </row>
    <row r="222" spans="1:5" ht="12.75">
      <c r="A222" s="315" t="s">
        <v>1001</v>
      </c>
      <c r="B222" s="316" t="s">
        <v>1326</v>
      </c>
      <c r="C222" s="317">
        <v>30</v>
      </c>
      <c r="D222" s="317">
        <v>0</v>
      </c>
      <c r="E222" s="317">
        <v>30</v>
      </c>
    </row>
    <row r="223" spans="1:5" ht="25.5">
      <c r="A223" s="312" t="s">
        <v>1003</v>
      </c>
      <c r="B223" s="313" t="s">
        <v>1327</v>
      </c>
      <c r="C223" s="314">
        <v>0</v>
      </c>
      <c r="D223" s="314">
        <v>0</v>
      </c>
      <c r="E223" s="314">
        <v>0</v>
      </c>
    </row>
    <row r="224" spans="1:5" ht="25.5">
      <c r="A224" s="312" t="s">
        <v>1005</v>
      </c>
      <c r="B224" s="313" t="s">
        <v>1328</v>
      </c>
      <c r="C224" s="314">
        <v>20</v>
      </c>
      <c r="D224" s="314">
        <v>0</v>
      </c>
      <c r="E224" s="314">
        <v>20</v>
      </c>
    </row>
    <row r="225" spans="1:5" ht="12.75">
      <c r="A225" s="312" t="s">
        <v>1007</v>
      </c>
      <c r="B225" s="313" t="s">
        <v>1329</v>
      </c>
      <c r="C225" s="314">
        <v>0</v>
      </c>
      <c r="D225" s="314">
        <v>0</v>
      </c>
      <c r="E225" s="314">
        <v>0</v>
      </c>
    </row>
    <row r="226" spans="1:5" ht="12.75">
      <c r="A226" s="312" t="s">
        <v>1009</v>
      </c>
      <c r="B226" s="313" t="s">
        <v>1330</v>
      </c>
      <c r="C226" s="314">
        <v>0</v>
      </c>
      <c r="D226" s="314">
        <v>0</v>
      </c>
      <c r="E226" s="314">
        <v>0</v>
      </c>
    </row>
    <row r="227" spans="1:5" ht="12.75">
      <c r="A227" s="312" t="s">
        <v>1011</v>
      </c>
      <c r="B227" s="313" t="s">
        <v>1331</v>
      </c>
      <c r="C227" s="314">
        <v>0</v>
      </c>
      <c r="D227" s="314">
        <v>0</v>
      </c>
      <c r="E227" s="314">
        <v>0</v>
      </c>
    </row>
    <row r="228" spans="1:5" ht="12.75">
      <c r="A228" s="312" t="s">
        <v>1013</v>
      </c>
      <c r="B228" s="313" t="s">
        <v>1332</v>
      </c>
      <c r="C228" s="314">
        <v>20</v>
      </c>
      <c r="D228" s="314">
        <v>0</v>
      </c>
      <c r="E228" s="314">
        <v>20</v>
      </c>
    </row>
    <row r="229" spans="1:5" ht="12.75">
      <c r="A229" s="312" t="s">
        <v>1015</v>
      </c>
      <c r="B229" s="313" t="s">
        <v>1333</v>
      </c>
      <c r="C229" s="314">
        <v>0</v>
      </c>
      <c r="D229" s="314">
        <v>0</v>
      </c>
      <c r="E229" s="314">
        <v>0</v>
      </c>
    </row>
    <row r="230" spans="1:5" ht="12.75">
      <c r="A230" s="312" t="s">
        <v>1017</v>
      </c>
      <c r="B230" s="313" t="s">
        <v>1334</v>
      </c>
      <c r="C230" s="314">
        <v>0</v>
      </c>
      <c r="D230" s="314">
        <v>0</v>
      </c>
      <c r="E230" s="314">
        <v>0</v>
      </c>
    </row>
    <row r="231" spans="1:5" ht="12.75">
      <c r="A231" s="312" t="s">
        <v>1019</v>
      </c>
      <c r="B231" s="313" t="s">
        <v>1335</v>
      </c>
      <c r="C231" s="314">
        <v>0</v>
      </c>
      <c r="D231" s="314">
        <v>0</v>
      </c>
      <c r="E231" s="314">
        <v>0</v>
      </c>
    </row>
    <row r="232" spans="1:5" ht="12.75">
      <c r="A232" s="312" t="s">
        <v>1021</v>
      </c>
      <c r="B232" s="313" t="s">
        <v>1336</v>
      </c>
      <c r="C232" s="314">
        <v>0</v>
      </c>
      <c r="D232" s="314">
        <v>0</v>
      </c>
      <c r="E232" s="314">
        <v>0</v>
      </c>
    </row>
    <row r="233" spans="1:5" ht="12.75">
      <c r="A233" s="312" t="s">
        <v>1023</v>
      </c>
      <c r="B233" s="313" t="s">
        <v>1337</v>
      </c>
      <c r="C233" s="314">
        <v>0</v>
      </c>
      <c r="D233" s="314">
        <v>0</v>
      </c>
      <c r="E233" s="314">
        <v>0</v>
      </c>
    </row>
    <row r="234" spans="1:5" ht="12.75">
      <c r="A234" s="312" t="s">
        <v>1025</v>
      </c>
      <c r="B234" s="313" t="s">
        <v>1338</v>
      </c>
      <c r="C234" s="314">
        <v>0</v>
      </c>
      <c r="D234" s="314">
        <v>0</v>
      </c>
      <c r="E234" s="314">
        <v>0</v>
      </c>
    </row>
    <row r="235" spans="1:5" ht="12.75">
      <c r="A235" s="312" t="s">
        <v>1027</v>
      </c>
      <c r="B235" s="313" t="s">
        <v>1339</v>
      </c>
      <c r="C235" s="314">
        <v>0</v>
      </c>
      <c r="D235" s="314">
        <v>0</v>
      </c>
      <c r="E235" s="314">
        <v>0</v>
      </c>
    </row>
    <row r="236" spans="1:5" ht="12.75">
      <c r="A236" s="312" t="s">
        <v>1029</v>
      </c>
      <c r="B236" s="313" t="s">
        <v>1340</v>
      </c>
      <c r="C236" s="314">
        <v>58309</v>
      </c>
      <c r="D236" s="314">
        <v>0</v>
      </c>
      <c r="E236" s="314">
        <v>58309</v>
      </c>
    </row>
    <row r="237" spans="1:5" ht="12.75">
      <c r="A237" s="312" t="s">
        <v>1031</v>
      </c>
      <c r="B237" s="313" t="s">
        <v>1341</v>
      </c>
      <c r="C237" s="314">
        <v>0</v>
      </c>
      <c r="D237" s="314">
        <v>0</v>
      </c>
      <c r="E237" s="314">
        <v>0</v>
      </c>
    </row>
    <row r="238" spans="1:5" ht="12.75">
      <c r="A238" s="312" t="s">
        <v>1033</v>
      </c>
      <c r="B238" s="313" t="s">
        <v>1342</v>
      </c>
      <c r="C238" s="314">
        <v>0</v>
      </c>
      <c r="D238" s="314">
        <v>0</v>
      </c>
      <c r="E238" s="314">
        <v>0</v>
      </c>
    </row>
    <row r="239" spans="1:5" ht="12.75">
      <c r="A239" s="312" t="s">
        <v>1035</v>
      </c>
      <c r="B239" s="313" t="s">
        <v>1343</v>
      </c>
      <c r="C239" s="314">
        <v>0</v>
      </c>
      <c r="D239" s="314">
        <v>0</v>
      </c>
      <c r="E239" s="314">
        <v>0</v>
      </c>
    </row>
    <row r="240" spans="1:5" ht="12.75">
      <c r="A240" s="312" t="s">
        <v>1037</v>
      </c>
      <c r="B240" s="313" t="s">
        <v>1344</v>
      </c>
      <c r="C240" s="314">
        <v>0</v>
      </c>
      <c r="D240" s="314">
        <v>0</v>
      </c>
      <c r="E240" s="314">
        <v>0</v>
      </c>
    </row>
    <row r="241" spans="1:5" ht="12.75">
      <c r="A241" s="312" t="s">
        <v>1039</v>
      </c>
      <c r="B241" s="313" t="s">
        <v>1345</v>
      </c>
      <c r="C241" s="314">
        <v>58309</v>
      </c>
      <c r="D241" s="314">
        <v>0</v>
      </c>
      <c r="E241" s="314">
        <v>58309</v>
      </c>
    </row>
    <row r="242" spans="1:5" ht="12.75">
      <c r="A242" s="312" t="s">
        <v>1041</v>
      </c>
      <c r="B242" s="313" t="s">
        <v>1346</v>
      </c>
      <c r="C242" s="314">
        <v>0</v>
      </c>
      <c r="D242" s="314">
        <v>0</v>
      </c>
      <c r="E242" s="314">
        <v>0</v>
      </c>
    </row>
    <row r="243" spans="1:5" ht="12.75">
      <c r="A243" s="312" t="s">
        <v>1043</v>
      </c>
      <c r="B243" s="313" t="s">
        <v>1347</v>
      </c>
      <c r="C243" s="314">
        <v>0</v>
      </c>
      <c r="D243" s="314">
        <v>0</v>
      </c>
      <c r="E243" s="314">
        <v>0</v>
      </c>
    </row>
    <row r="244" spans="1:5" ht="12.75">
      <c r="A244" s="312" t="s">
        <v>1045</v>
      </c>
      <c r="B244" s="313" t="s">
        <v>1348</v>
      </c>
      <c r="C244" s="314">
        <v>0</v>
      </c>
      <c r="D244" s="314">
        <v>0</v>
      </c>
      <c r="E244" s="314">
        <v>0</v>
      </c>
    </row>
    <row r="245" spans="1:5" ht="12.75">
      <c r="A245" s="312" t="s">
        <v>1047</v>
      </c>
      <c r="B245" s="313" t="s">
        <v>1349</v>
      </c>
      <c r="C245" s="314">
        <v>0</v>
      </c>
      <c r="D245" s="314">
        <v>0</v>
      </c>
      <c r="E245" s="314">
        <v>0</v>
      </c>
    </row>
    <row r="246" spans="1:5" ht="12.75">
      <c r="A246" s="312" t="s">
        <v>1049</v>
      </c>
      <c r="B246" s="313" t="s">
        <v>1350</v>
      </c>
      <c r="C246" s="314">
        <v>0</v>
      </c>
      <c r="D246" s="314">
        <v>0</v>
      </c>
      <c r="E246" s="314">
        <v>0</v>
      </c>
    </row>
    <row r="247" spans="1:5" ht="12.75">
      <c r="A247" s="312" t="s">
        <v>1051</v>
      </c>
      <c r="B247" s="313" t="s">
        <v>1351</v>
      </c>
      <c r="C247" s="314">
        <v>0</v>
      </c>
      <c r="D247" s="314">
        <v>0</v>
      </c>
      <c r="E247" s="314">
        <v>0</v>
      </c>
    </row>
    <row r="248" spans="1:5" ht="12.75">
      <c r="A248" s="315" t="s">
        <v>1053</v>
      </c>
      <c r="B248" s="316" t="s">
        <v>1352</v>
      </c>
      <c r="C248" s="317">
        <v>58329</v>
      </c>
      <c r="D248" s="317">
        <v>0</v>
      </c>
      <c r="E248" s="317">
        <v>58329</v>
      </c>
    </row>
    <row r="249" spans="1:5" ht="25.5">
      <c r="A249" s="312" t="s">
        <v>1055</v>
      </c>
      <c r="B249" s="313" t="s">
        <v>1353</v>
      </c>
      <c r="C249" s="314">
        <v>0</v>
      </c>
      <c r="D249" s="314">
        <v>0</v>
      </c>
      <c r="E249" s="314">
        <v>0</v>
      </c>
    </row>
    <row r="250" spans="1:5" ht="25.5">
      <c r="A250" s="312" t="s">
        <v>1057</v>
      </c>
      <c r="B250" s="313" t="s">
        <v>1354</v>
      </c>
      <c r="C250" s="314">
        <v>0</v>
      </c>
      <c r="D250" s="314">
        <v>0</v>
      </c>
      <c r="E250" s="314">
        <v>0</v>
      </c>
    </row>
    <row r="251" spans="1:5" ht="12.75">
      <c r="A251" s="312" t="s">
        <v>1059</v>
      </c>
      <c r="B251" s="313" t="s">
        <v>1355</v>
      </c>
      <c r="C251" s="314">
        <v>0</v>
      </c>
      <c r="D251" s="314">
        <v>0</v>
      </c>
      <c r="E251" s="314">
        <v>0</v>
      </c>
    </row>
    <row r="252" spans="1:5" ht="12.75">
      <c r="A252" s="312" t="s">
        <v>1061</v>
      </c>
      <c r="B252" s="313" t="s">
        <v>1356</v>
      </c>
      <c r="C252" s="314">
        <v>0</v>
      </c>
      <c r="D252" s="314">
        <v>0</v>
      </c>
      <c r="E252" s="314">
        <v>0</v>
      </c>
    </row>
    <row r="253" spans="1:5" ht="12.75">
      <c r="A253" s="312" t="s">
        <v>1063</v>
      </c>
      <c r="B253" s="313" t="s">
        <v>1357</v>
      </c>
      <c r="C253" s="314">
        <v>0</v>
      </c>
      <c r="D253" s="314">
        <v>0</v>
      </c>
      <c r="E253" s="314">
        <v>0</v>
      </c>
    </row>
    <row r="254" spans="1:5" ht="12.75">
      <c r="A254" s="312" t="s">
        <v>1065</v>
      </c>
      <c r="B254" s="313" t="s">
        <v>1358</v>
      </c>
      <c r="C254" s="314">
        <v>0</v>
      </c>
      <c r="D254" s="314">
        <v>0</v>
      </c>
      <c r="E254" s="314">
        <v>0</v>
      </c>
    </row>
    <row r="255" spans="1:5" ht="12.75">
      <c r="A255" s="312" t="s">
        <v>1067</v>
      </c>
      <c r="B255" s="313" t="s">
        <v>1359</v>
      </c>
      <c r="C255" s="314">
        <v>0</v>
      </c>
      <c r="D255" s="314">
        <v>0</v>
      </c>
      <c r="E255" s="314">
        <v>0</v>
      </c>
    </row>
    <row r="256" spans="1:5" ht="12.75">
      <c r="A256" s="312" t="s">
        <v>1069</v>
      </c>
      <c r="B256" s="313" t="s">
        <v>1360</v>
      </c>
      <c r="C256" s="314">
        <v>0</v>
      </c>
      <c r="D256" s="314">
        <v>0</v>
      </c>
      <c r="E256" s="314">
        <v>0</v>
      </c>
    </row>
    <row r="257" spans="1:5" ht="12.75">
      <c r="A257" s="312" t="s">
        <v>1071</v>
      </c>
      <c r="B257" s="313" t="s">
        <v>1361</v>
      </c>
      <c r="C257" s="314">
        <v>0</v>
      </c>
      <c r="D257" s="314">
        <v>0</v>
      </c>
      <c r="E257" s="314">
        <v>0</v>
      </c>
    </row>
    <row r="258" spans="1:5" ht="12.75">
      <c r="A258" s="312" t="s">
        <v>1073</v>
      </c>
      <c r="B258" s="313" t="s">
        <v>1362</v>
      </c>
      <c r="C258" s="314">
        <v>0</v>
      </c>
      <c r="D258" s="314">
        <v>0</v>
      </c>
      <c r="E258" s="314">
        <v>0</v>
      </c>
    </row>
    <row r="259" spans="1:5" ht="12.75">
      <c r="A259" s="312" t="s">
        <v>1075</v>
      </c>
      <c r="B259" s="313" t="s">
        <v>1363</v>
      </c>
      <c r="C259" s="314">
        <v>0</v>
      </c>
      <c r="D259" s="314">
        <v>0</v>
      </c>
      <c r="E259" s="314">
        <v>0</v>
      </c>
    </row>
    <row r="260" spans="1:5" ht="12.75">
      <c r="A260" s="312" t="s">
        <v>1077</v>
      </c>
      <c r="B260" s="313" t="s">
        <v>1364</v>
      </c>
      <c r="C260" s="314">
        <v>0</v>
      </c>
      <c r="D260" s="314">
        <v>0</v>
      </c>
      <c r="E260" s="314">
        <v>0</v>
      </c>
    </row>
    <row r="261" spans="1:5" ht="12.75">
      <c r="A261" s="312" t="s">
        <v>1079</v>
      </c>
      <c r="B261" s="313" t="s">
        <v>1365</v>
      </c>
      <c r="C261" s="314">
        <v>0</v>
      </c>
      <c r="D261" s="314">
        <v>0</v>
      </c>
      <c r="E261" s="314">
        <v>0</v>
      </c>
    </row>
    <row r="262" spans="1:5" ht="12.75">
      <c r="A262" s="312" t="s">
        <v>1081</v>
      </c>
      <c r="B262" s="313" t="s">
        <v>1366</v>
      </c>
      <c r="C262" s="314">
        <v>0</v>
      </c>
      <c r="D262" s="314">
        <v>0</v>
      </c>
      <c r="E262" s="314">
        <v>0</v>
      </c>
    </row>
    <row r="263" spans="1:5" ht="12.75">
      <c r="A263" s="312" t="s">
        <v>1083</v>
      </c>
      <c r="B263" s="313" t="s">
        <v>1367</v>
      </c>
      <c r="C263" s="314">
        <v>0</v>
      </c>
      <c r="D263" s="314">
        <v>0</v>
      </c>
      <c r="E263" s="314">
        <v>0</v>
      </c>
    </row>
    <row r="264" spans="1:5" ht="12.75">
      <c r="A264" s="312" t="s">
        <v>1085</v>
      </c>
      <c r="B264" s="313" t="s">
        <v>1368</v>
      </c>
      <c r="C264" s="314">
        <v>0</v>
      </c>
      <c r="D264" s="314">
        <v>0</v>
      </c>
      <c r="E264" s="314">
        <v>0</v>
      </c>
    </row>
    <row r="265" spans="1:5" ht="12.75">
      <c r="A265" s="312" t="s">
        <v>1087</v>
      </c>
      <c r="B265" s="313" t="s">
        <v>1369</v>
      </c>
      <c r="C265" s="314">
        <v>0</v>
      </c>
      <c r="D265" s="314">
        <v>0</v>
      </c>
      <c r="E265" s="314">
        <v>0</v>
      </c>
    </row>
    <row r="266" spans="1:5" ht="12.75">
      <c r="A266" s="312" t="s">
        <v>1089</v>
      </c>
      <c r="B266" s="313" t="s">
        <v>1370</v>
      </c>
      <c r="C266" s="314">
        <v>0</v>
      </c>
      <c r="D266" s="314">
        <v>0</v>
      </c>
      <c r="E266" s="314">
        <v>0</v>
      </c>
    </row>
    <row r="267" spans="1:5" ht="12.75">
      <c r="A267" s="312" t="s">
        <v>1091</v>
      </c>
      <c r="B267" s="313" t="s">
        <v>1371</v>
      </c>
      <c r="C267" s="314">
        <v>0</v>
      </c>
      <c r="D267" s="314">
        <v>0</v>
      </c>
      <c r="E267" s="314">
        <v>0</v>
      </c>
    </row>
    <row r="268" spans="1:5" ht="12.75">
      <c r="A268" s="312" t="s">
        <v>1093</v>
      </c>
      <c r="B268" s="313" t="s">
        <v>1372</v>
      </c>
      <c r="C268" s="314">
        <v>0</v>
      </c>
      <c r="D268" s="314">
        <v>0</v>
      </c>
      <c r="E268" s="314">
        <v>0</v>
      </c>
    </row>
    <row r="269" spans="1:5" ht="12.75">
      <c r="A269" s="312" t="s">
        <v>1095</v>
      </c>
      <c r="B269" s="313" t="s">
        <v>1373</v>
      </c>
      <c r="C269" s="314">
        <v>0</v>
      </c>
      <c r="D269" s="314">
        <v>0</v>
      </c>
      <c r="E269" s="314">
        <v>0</v>
      </c>
    </row>
    <row r="270" spans="1:5" ht="12.75">
      <c r="A270" s="312" t="s">
        <v>1097</v>
      </c>
      <c r="B270" s="313" t="s">
        <v>1374</v>
      </c>
      <c r="C270" s="314">
        <v>0</v>
      </c>
      <c r="D270" s="314">
        <v>0</v>
      </c>
      <c r="E270" s="314">
        <v>0</v>
      </c>
    </row>
    <row r="271" spans="1:5" ht="12.75">
      <c r="A271" s="312" t="s">
        <v>1099</v>
      </c>
      <c r="B271" s="313" t="s">
        <v>1375</v>
      </c>
      <c r="C271" s="314">
        <v>0</v>
      </c>
      <c r="D271" s="314">
        <v>0</v>
      </c>
      <c r="E271" s="314">
        <v>0</v>
      </c>
    </row>
    <row r="272" spans="1:5" ht="12.75">
      <c r="A272" s="312" t="s">
        <v>1101</v>
      </c>
      <c r="B272" s="313" t="s">
        <v>1376</v>
      </c>
      <c r="C272" s="314">
        <v>0</v>
      </c>
      <c r="D272" s="314">
        <v>0</v>
      </c>
      <c r="E272" s="314">
        <v>0</v>
      </c>
    </row>
    <row r="273" spans="1:5" ht="12.75">
      <c r="A273" s="312" t="s">
        <v>1103</v>
      </c>
      <c r="B273" s="313" t="s">
        <v>1377</v>
      </c>
      <c r="C273" s="314">
        <v>0</v>
      </c>
      <c r="D273" s="314">
        <v>0</v>
      </c>
      <c r="E273" s="314">
        <v>0</v>
      </c>
    </row>
    <row r="274" spans="1:5" ht="12.75">
      <c r="A274" s="315" t="s">
        <v>1105</v>
      </c>
      <c r="B274" s="316" t="s">
        <v>1378</v>
      </c>
      <c r="C274" s="317">
        <v>0</v>
      </c>
      <c r="D274" s="317">
        <v>0</v>
      </c>
      <c r="E274" s="317">
        <v>0</v>
      </c>
    </row>
    <row r="275" spans="1:5" ht="12.75">
      <c r="A275" s="315" t="s">
        <v>1107</v>
      </c>
      <c r="B275" s="316" t="s">
        <v>1379</v>
      </c>
      <c r="C275" s="317">
        <v>222889</v>
      </c>
      <c r="D275" s="317">
        <v>0</v>
      </c>
      <c r="E275" s="317">
        <v>222889</v>
      </c>
    </row>
  </sheetData>
  <sheetProtection password="F799" sheet="1"/>
  <mergeCells count="2">
    <mergeCell ref="A3:E3"/>
    <mergeCell ref="B1:E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J32" sqref="J32"/>
    </sheetView>
  </sheetViews>
  <sheetFormatPr defaultColWidth="9.140625" defaultRowHeight="12.75"/>
  <cols>
    <col min="1" max="1" width="7.140625" style="311" customWidth="1"/>
    <col min="2" max="2" width="82.00390625" style="311" customWidth="1"/>
    <col min="3" max="3" width="19.00390625" style="311" customWidth="1"/>
    <col min="4" max="4" width="15.7109375" style="311" customWidth="1"/>
    <col min="5" max="5" width="15.140625" style="311" customWidth="1"/>
    <col min="6" max="16384" width="9.140625" style="311" customWidth="1"/>
  </cols>
  <sheetData>
    <row r="1" spans="2:5" ht="12.75">
      <c r="B1" s="434" t="s">
        <v>1548</v>
      </c>
      <c r="C1" s="434"/>
      <c r="D1" s="434"/>
      <c r="E1" s="434"/>
    </row>
    <row r="3" spans="1:5" ht="40.5" customHeight="1">
      <c r="A3" s="435" t="s">
        <v>1529</v>
      </c>
      <c r="B3" s="436"/>
      <c r="C3" s="436"/>
      <c r="D3" s="436"/>
      <c r="E3" s="436"/>
    </row>
    <row r="4" spans="1:5" ht="27.75" customHeight="1">
      <c r="A4" s="323" t="s">
        <v>1527</v>
      </c>
      <c r="B4" s="323" t="s">
        <v>187</v>
      </c>
      <c r="C4" s="323" t="s">
        <v>718</v>
      </c>
      <c r="D4" s="323" t="s">
        <v>719</v>
      </c>
      <c r="E4" s="323" t="s">
        <v>720</v>
      </c>
    </row>
    <row r="5" spans="1:5" ht="12.75">
      <c r="A5" s="312" t="s">
        <v>333</v>
      </c>
      <c r="B5" s="313" t="s">
        <v>1380</v>
      </c>
      <c r="C5" s="314">
        <v>0</v>
      </c>
      <c r="D5" s="314">
        <v>0</v>
      </c>
      <c r="E5" s="314">
        <v>0</v>
      </c>
    </row>
    <row r="6" spans="1:5" ht="12.75">
      <c r="A6" s="312" t="s">
        <v>334</v>
      </c>
      <c r="B6" s="313" t="s">
        <v>1381</v>
      </c>
      <c r="C6" s="314">
        <v>0</v>
      </c>
      <c r="D6" s="314">
        <v>0</v>
      </c>
      <c r="E6" s="314">
        <v>0</v>
      </c>
    </row>
    <row r="7" spans="1:5" ht="12.75">
      <c r="A7" s="312" t="s">
        <v>335</v>
      </c>
      <c r="B7" s="313" t="s">
        <v>1382</v>
      </c>
      <c r="C7" s="314">
        <v>0</v>
      </c>
      <c r="D7" s="314">
        <v>0</v>
      </c>
      <c r="E7" s="314">
        <v>0</v>
      </c>
    </row>
    <row r="8" spans="1:5" ht="12.75">
      <c r="A8" s="312" t="s">
        <v>336</v>
      </c>
      <c r="B8" s="313" t="s">
        <v>1383</v>
      </c>
      <c r="C8" s="314">
        <v>42141</v>
      </c>
      <c r="D8" s="314">
        <v>0</v>
      </c>
      <c r="E8" s="314">
        <v>42141</v>
      </c>
    </row>
    <row r="9" spans="1:5" ht="12.75">
      <c r="A9" s="312" t="s">
        <v>337</v>
      </c>
      <c r="B9" s="313" t="s">
        <v>1384</v>
      </c>
      <c r="C9" s="314">
        <v>0</v>
      </c>
      <c r="D9" s="314">
        <v>0</v>
      </c>
      <c r="E9" s="314">
        <v>0</v>
      </c>
    </row>
    <row r="10" spans="1:5" ht="12.75">
      <c r="A10" s="312" t="s">
        <v>338</v>
      </c>
      <c r="B10" s="313" t="s">
        <v>1385</v>
      </c>
      <c r="C10" s="314">
        <v>0</v>
      </c>
      <c r="D10" s="314">
        <v>0</v>
      </c>
      <c r="E10" s="314">
        <v>0</v>
      </c>
    </row>
    <row r="11" spans="1:5" ht="12.75">
      <c r="A11" s="312" t="s">
        <v>339</v>
      </c>
      <c r="B11" s="313" t="s">
        <v>1386</v>
      </c>
      <c r="C11" s="314">
        <v>0</v>
      </c>
      <c r="D11" s="314">
        <v>0</v>
      </c>
      <c r="E11" s="314">
        <v>0</v>
      </c>
    </row>
    <row r="12" spans="1:5" ht="12.75">
      <c r="A12" s="315" t="s">
        <v>340</v>
      </c>
      <c r="B12" s="316" t="s">
        <v>1387</v>
      </c>
      <c r="C12" s="317">
        <v>42141</v>
      </c>
      <c r="D12" s="317">
        <v>0</v>
      </c>
      <c r="E12" s="317">
        <v>42141</v>
      </c>
    </row>
    <row r="13" spans="1:5" ht="12.75">
      <c r="A13" s="312" t="s">
        <v>341</v>
      </c>
      <c r="B13" s="313" t="s">
        <v>1388</v>
      </c>
      <c r="C13" s="314">
        <v>0</v>
      </c>
      <c r="D13" s="314">
        <v>0</v>
      </c>
      <c r="E13" s="314">
        <v>0</v>
      </c>
    </row>
    <row r="14" spans="1:5" ht="12.75">
      <c r="A14" s="312" t="s">
        <v>342</v>
      </c>
      <c r="B14" s="313" t="s">
        <v>1389</v>
      </c>
      <c r="C14" s="314">
        <v>0</v>
      </c>
      <c r="D14" s="314">
        <v>0</v>
      </c>
      <c r="E14" s="314">
        <v>0</v>
      </c>
    </row>
    <row r="15" spans="1:5" ht="12.75">
      <c r="A15" s="312" t="s">
        <v>343</v>
      </c>
      <c r="B15" s="313" t="s">
        <v>1390</v>
      </c>
      <c r="C15" s="314">
        <v>0</v>
      </c>
      <c r="D15" s="314">
        <v>0</v>
      </c>
      <c r="E15" s="314">
        <v>0</v>
      </c>
    </row>
    <row r="16" spans="1:5" ht="12.75">
      <c r="A16" s="312" t="s">
        <v>377</v>
      </c>
      <c r="B16" s="313" t="s">
        <v>1391</v>
      </c>
      <c r="C16" s="314">
        <v>0</v>
      </c>
      <c r="D16" s="314">
        <v>0</v>
      </c>
      <c r="E16" s="314">
        <v>0</v>
      </c>
    </row>
    <row r="17" spans="1:5" ht="12.75">
      <c r="A17" s="312" t="s">
        <v>379</v>
      </c>
      <c r="B17" s="313" t="s">
        <v>1392</v>
      </c>
      <c r="C17" s="314">
        <v>0</v>
      </c>
      <c r="D17" s="314">
        <v>0</v>
      </c>
      <c r="E17" s="314">
        <v>0</v>
      </c>
    </row>
    <row r="18" spans="1:5" ht="12.75">
      <c r="A18" s="312" t="s">
        <v>381</v>
      </c>
      <c r="B18" s="313" t="s">
        <v>1393</v>
      </c>
      <c r="C18" s="314">
        <v>0</v>
      </c>
      <c r="D18" s="314">
        <v>0</v>
      </c>
      <c r="E18" s="314">
        <v>0</v>
      </c>
    </row>
    <row r="19" spans="1:5" ht="12.75">
      <c r="A19" s="312" t="s">
        <v>383</v>
      </c>
      <c r="B19" s="313" t="s">
        <v>1394</v>
      </c>
      <c r="C19" s="314">
        <v>0</v>
      </c>
      <c r="D19" s="314">
        <v>0</v>
      </c>
      <c r="E19" s="314">
        <v>0</v>
      </c>
    </row>
    <row r="20" spans="1:5" ht="12.75">
      <c r="A20" s="312" t="s">
        <v>385</v>
      </c>
      <c r="B20" s="313" t="s">
        <v>1395</v>
      </c>
      <c r="C20" s="314">
        <v>0</v>
      </c>
      <c r="D20" s="314">
        <v>0</v>
      </c>
      <c r="E20" s="314">
        <v>0</v>
      </c>
    </row>
    <row r="21" spans="1:5" ht="12.75">
      <c r="A21" s="312" t="s">
        <v>344</v>
      </c>
      <c r="B21" s="313" t="s">
        <v>1396</v>
      </c>
      <c r="C21" s="314">
        <v>0</v>
      </c>
      <c r="D21" s="314">
        <v>0</v>
      </c>
      <c r="E21" s="314">
        <v>0</v>
      </c>
    </row>
    <row r="22" spans="1:5" ht="12.75">
      <c r="A22" s="312" t="s">
        <v>345</v>
      </c>
      <c r="B22" s="313" t="s">
        <v>1397</v>
      </c>
      <c r="C22" s="314">
        <v>0</v>
      </c>
      <c r="D22" s="314">
        <v>0</v>
      </c>
      <c r="E22" s="314">
        <v>0</v>
      </c>
    </row>
    <row r="23" spans="1:5" ht="12.75">
      <c r="A23" s="315" t="s">
        <v>346</v>
      </c>
      <c r="B23" s="316" t="s">
        <v>1398</v>
      </c>
      <c r="C23" s="317">
        <v>0</v>
      </c>
      <c r="D23" s="317">
        <v>0</v>
      </c>
      <c r="E23" s="317">
        <v>0</v>
      </c>
    </row>
    <row r="24" spans="1:5" ht="12.75">
      <c r="A24" s="312" t="s">
        <v>347</v>
      </c>
      <c r="B24" s="313" t="s">
        <v>1399</v>
      </c>
      <c r="C24" s="314">
        <v>0</v>
      </c>
      <c r="D24" s="314">
        <v>0</v>
      </c>
      <c r="E24" s="314">
        <v>0</v>
      </c>
    </row>
    <row r="25" spans="1:5" ht="12.75">
      <c r="A25" s="312" t="s">
        <v>348</v>
      </c>
      <c r="B25" s="313" t="s">
        <v>1400</v>
      </c>
      <c r="C25" s="314">
        <v>0</v>
      </c>
      <c r="D25" s="314">
        <v>0</v>
      </c>
      <c r="E25" s="314">
        <v>0</v>
      </c>
    </row>
    <row r="26" spans="1:5" ht="12.75">
      <c r="A26" s="312" t="s">
        <v>349</v>
      </c>
      <c r="B26" s="313" t="s">
        <v>1401</v>
      </c>
      <c r="C26" s="314">
        <v>2973</v>
      </c>
      <c r="D26" s="314">
        <v>-2973</v>
      </c>
      <c r="E26" s="314">
        <v>0</v>
      </c>
    </row>
    <row r="27" spans="1:5" ht="12.75">
      <c r="A27" s="312" t="s">
        <v>350</v>
      </c>
      <c r="B27" s="313" t="s">
        <v>1402</v>
      </c>
      <c r="C27" s="314">
        <v>0</v>
      </c>
      <c r="D27" s="314">
        <v>0</v>
      </c>
      <c r="E27" s="314">
        <v>0</v>
      </c>
    </row>
    <row r="28" spans="1:5" ht="12.75">
      <c r="A28" s="312" t="s">
        <v>351</v>
      </c>
      <c r="B28" s="313" t="s">
        <v>1403</v>
      </c>
      <c r="C28" s="314">
        <v>0</v>
      </c>
      <c r="D28" s="314">
        <v>0</v>
      </c>
      <c r="E28" s="314">
        <v>0</v>
      </c>
    </row>
    <row r="29" spans="1:5" ht="12.75">
      <c r="A29" s="312" t="s">
        <v>352</v>
      </c>
      <c r="B29" s="313" t="s">
        <v>1404</v>
      </c>
      <c r="C29" s="314">
        <v>0</v>
      </c>
      <c r="D29" s="314">
        <v>0</v>
      </c>
      <c r="E29" s="314">
        <v>0</v>
      </c>
    </row>
    <row r="30" spans="1:5" ht="12.75">
      <c r="A30" s="315" t="s">
        <v>353</v>
      </c>
      <c r="B30" s="316" t="s">
        <v>1405</v>
      </c>
      <c r="C30" s="317">
        <v>45114</v>
      </c>
      <c r="D30" s="317">
        <v>-2973</v>
      </c>
      <c r="E30" s="317">
        <v>42141</v>
      </c>
    </row>
    <row r="31" spans="1:5" ht="12.75">
      <c r="A31" s="312" t="s">
        <v>354</v>
      </c>
      <c r="B31" s="313" t="s">
        <v>1406</v>
      </c>
      <c r="C31" s="314">
        <v>0</v>
      </c>
      <c r="D31" s="314">
        <v>0</v>
      </c>
      <c r="E31" s="314">
        <v>0</v>
      </c>
    </row>
    <row r="32" spans="1:5" ht="12.75">
      <c r="A32" s="312" t="s">
        <v>355</v>
      </c>
      <c r="B32" s="313" t="s">
        <v>1407</v>
      </c>
      <c r="C32" s="314">
        <v>0</v>
      </c>
      <c r="D32" s="314">
        <v>0</v>
      </c>
      <c r="E32" s="314">
        <v>0</v>
      </c>
    </row>
    <row r="33" spans="1:5" ht="12.75">
      <c r="A33" s="312" t="s">
        <v>356</v>
      </c>
      <c r="B33" s="313" t="s">
        <v>1408</v>
      </c>
      <c r="C33" s="314">
        <v>0</v>
      </c>
      <c r="D33" s="314">
        <v>0</v>
      </c>
      <c r="E33" s="314">
        <v>0</v>
      </c>
    </row>
    <row r="34" spans="1:5" ht="12.75">
      <c r="A34" s="312" t="s">
        <v>357</v>
      </c>
      <c r="B34" s="313" t="s">
        <v>1409</v>
      </c>
      <c r="C34" s="314">
        <v>0</v>
      </c>
      <c r="D34" s="314">
        <v>0</v>
      </c>
      <c r="E34" s="314">
        <v>0</v>
      </c>
    </row>
    <row r="35" spans="1:5" ht="12.75">
      <c r="A35" s="312" t="s">
        <v>358</v>
      </c>
      <c r="B35" s="313" t="s">
        <v>1410</v>
      </c>
      <c r="C35" s="314">
        <v>0</v>
      </c>
      <c r="D35" s="314">
        <v>0</v>
      </c>
      <c r="E35" s="314">
        <v>0</v>
      </c>
    </row>
    <row r="36" spans="1:5" ht="12.75">
      <c r="A36" s="312" t="s">
        <v>359</v>
      </c>
      <c r="B36" s="313" t="s">
        <v>1411</v>
      </c>
      <c r="C36" s="314">
        <v>0</v>
      </c>
      <c r="D36" s="314">
        <v>0</v>
      </c>
      <c r="E36" s="314">
        <v>0</v>
      </c>
    </row>
    <row r="37" spans="1:5" ht="12.75">
      <c r="A37" s="312" t="s">
        <v>360</v>
      </c>
      <c r="B37" s="313" t="s">
        <v>1412</v>
      </c>
      <c r="C37" s="314">
        <v>0</v>
      </c>
      <c r="D37" s="314">
        <v>0</v>
      </c>
      <c r="E37" s="314">
        <v>0</v>
      </c>
    </row>
    <row r="38" spans="1:5" ht="12.75">
      <c r="A38" s="312" t="s">
        <v>361</v>
      </c>
      <c r="B38" s="313" t="s">
        <v>1413</v>
      </c>
      <c r="C38" s="314">
        <v>0</v>
      </c>
      <c r="D38" s="314">
        <v>0</v>
      </c>
      <c r="E38" s="314">
        <v>0</v>
      </c>
    </row>
    <row r="39" spans="1:5" ht="12.75">
      <c r="A39" s="312" t="s">
        <v>362</v>
      </c>
      <c r="B39" s="313" t="s">
        <v>1414</v>
      </c>
      <c r="C39" s="314">
        <v>0</v>
      </c>
      <c r="D39" s="314">
        <v>0</v>
      </c>
      <c r="E39" s="314">
        <v>0</v>
      </c>
    </row>
    <row r="40" spans="1:5" ht="12.75">
      <c r="A40" s="315" t="s">
        <v>363</v>
      </c>
      <c r="B40" s="316" t="s">
        <v>1415</v>
      </c>
      <c r="C40" s="317">
        <v>0</v>
      </c>
      <c r="D40" s="317">
        <v>0</v>
      </c>
      <c r="E40" s="317">
        <v>0</v>
      </c>
    </row>
    <row r="41" spans="1:5" ht="12.75">
      <c r="A41" s="312" t="s">
        <v>364</v>
      </c>
      <c r="B41" s="313" t="s">
        <v>1416</v>
      </c>
      <c r="C41" s="314">
        <v>0</v>
      </c>
      <c r="D41" s="314">
        <v>0</v>
      </c>
      <c r="E41" s="314">
        <v>0</v>
      </c>
    </row>
    <row r="42" spans="1:5" ht="12.75">
      <c r="A42" s="315" t="s">
        <v>365</v>
      </c>
      <c r="B42" s="316" t="s">
        <v>1417</v>
      </c>
      <c r="C42" s="317">
        <v>45114</v>
      </c>
      <c r="D42" s="317">
        <v>-2973</v>
      </c>
      <c r="E42" s="317">
        <v>42141</v>
      </c>
    </row>
  </sheetData>
  <sheetProtection password="F799" sheet="1"/>
  <mergeCells count="2">
    <mergeCell ref="A3:E3"/>
    <mergeCell ref="B1:E1"/>
  </mergeCells>
  <printOptions/>
  <pageMargins left="0.35433070866141736" right="0.35433070866141736" top="0.1968503937007874" bottom="0.1968503937007874" header="0" footer="0"/>
  <pageSetup horizontalDpi="600" verticalDpi="600" orientation="landscape" paperSize="9" r:id="rId1"/>
  <headerFooter alignWithMargins="0">
    <oddHeader>&amp;Rt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pane ySplit="4" topLeftCell="A5" activePane="bottomLeft" state="frozen"/>
      <selection pane="topLeft" activeCell="B1" sqref="B1:C1"/>
      <selection pane="bottomLeft" activeCell="E23" sqref="E23"/>
    </sheetView>
  </sheetViews>
  <sheetFormatPr defaultColWidth="9.140625" defaultRowHeight="12.75"/>
  <cols>
    <col min="1" max="1" width="6.28125" style="311" customWidth="1"/>
    <col min="2" max="2" width="72.28125" style="311" customWidth="1"/>
    <col min="3" max="3" width="17.57421875" style="311" customWidth="1"/>
    <col min="4" max="4" width="17.28125" style="311" customWidth="1"/>
    <col min="5" max="5" width="15.7109375" style="311" customWidth="1"/>
    <col min="6" max="16384" width="9.140625" style="311" customWidth="1"/>
  </cols>
  <sheetData>
    <row r="1" spans="2:5" ht="12.75">
      <c r="B1" s="434" t="s">
        <v>1548</v>
      </c>
      <c r="C1" s="434"/>
      <c r="D1" s="434"/>
      <c r="E1" s="434"/>
    </row>
    <row r="3" spans="1:5" ht="39" customHeight="1">
      <c r="A3" s="432" t="s">
        <v>1528</v>
      </c>
      <c r="B3" s="437"/>
      <c r="C3" s="437"/>
      <c r="D3" s="437"/>
      <c r="E3" s="437"/>
    </row>
    <row r="4" spans="1:5" ht="31.5">
      <c r="A4" s="322" t="s">
        <v>67</v>
      </c>
      <c r="B4" s="322" t="s">
        <v>187</v>
      </c>
      <c r="C4" s="322" t="s">
        <v>718</v>
      </c>
      <c r="D4" s="322" t="s">
        <v>719</v>
      </c>
      <c r="E4" s="322" t="s">
        <v>720</v>
      </c>
    </row>
    <row r="5" spans="1:5" ht="12.75">
      <c r="A5" s="312" t="s">
        <v>333</v>
      </c>
      <c r="B5" s="313" t="s">
        <v>1418</v>
      </c>
      <c r="C5" s="314">
        <v>0</v>
      </c>
      <c r="D5" s="314">
        <v>0</v>
      </c>
      <c r="E5" s="314">
        <v>0</v>
      </c>
    </row>
    <row r="6" spans="1:5" ht="12.75">
      <c r="A6" s="312" t="s">
        <v>334</v>
      </c>
      <c r="B6" s="313" t="s">
        <v>1419</v>
      </c>
      <c r="C6" s="314">
        <v>0</v>
      </c>
      <c r="D6" s="314">
        <v>0</v>
      </c>
      <c r="E6" s="314">
        <v>0</v>
      </c>
    </row>
    <row r="7" spans="1:5" ht="12.75">
      <c r="A7" s="312" t="s">
        <v>335</v>
      </c>
      <c r="B7" s="313" t="s">
        <v>1420</v>
      </c>
      <c r="C7" s="314">
        <v>42141</v>
      </c>
      <c r="D7" s="314">
        <v>0</v>
      </c>
      <c r="E7" s="314">
        <v>42141</v>
      </c>
    </row>
    <row r="8" spans="1:5" ht="12.75">
      <c r="A8" s="312" t="s">
        <v>336</v>
      </c>
      <c r="B8" s="313" t="s">
        <v>1421</v>
      </c>
      <c r="C8" s="314">
        <v>0</v>
      </c>
      <c r="D8" s="314">
        <v>0</v>
      </c>
      <c r="E8" s="314">
        <v>0</v>
      </c>
    </row>
    <row r="9" spans="1:5" ht="12.75">
      <c r="A9" s="312" t="s">
        <v>337</v>
      </c>
      <c r="B9" s="313" t="s">
        <v>1422</v>
      </c>
      <c r="C9" s="314">
        <v>0</v>
      </c>
      <c r="D9" s="314">
        <v>0</v>
      </c>
      <c r="E9" s="314">
        <v>0</v>
      </c>
    </row>
    <row r="10" spans="1:5" ht="12.75">
      <c r="A10" s="315" t="s">
        <v>338</v>
      </c>
      <c r="B10" s="316" t="s">
        <v>1423</v>
      </c>
      <c r="C10" s="317">
        <v>42141</v>
      </c>
      <c r="D10" s="317">
        <v>0</v>
      </c>
      <c r="E10" s="317">
        <v>42141</v>
      </c>
    </row>
    <row r="11" spans="1:5" ht="12.75">
      <c r="A11" s="312" t="s">
        <v>339</v>
      </c>
      <c r="B11" s="313" t="s">
        <v>1424</v>
      </c>
      <c r="C11" s="314">
        <v>0</v>
      </c>
      <c r="D11" s="314">
        <v>0</v>
      </c>
      <c r="E11" s="314">
        <v>0</v>
      </c>
    </row>
    <row r="12" spans="1:5" ht="12.75">
      <c r="A12" s="312" t="s">
        <v>340</v>
      </c>
      <c r="B12" s="313" t="s">
        <v>1425</v>
      </c>
      <c r="C12" s="314">
        <v>0</v>
      </c>
      <c r="D12" s="314">
        <v>0</v>
      </c>
      <c r="E12" s="314">
        <v>0</v>
      </c>
    </row>
    <row r="13" spans="1:5" ht="12.75">
      <c r="A13" s="312" t="s">
        <v>341</v>
      </c>
      <c r="B13" s="313" t="s">
        <v>1426</v>
      </c>
      <c r="C13" s="314">
        <v>0</v>
      </c>
      <c r="D13" s="314">
        <v>0</v>
      </c>
      <c r="E13" s="314">
        <v>0</v>
      </c>
    </row>
    <row r="14" spans="1:5" ht="12.75">
      <c r="A14" s="312" t="s">
        <v>342</v>
      </c>
      <c r="B14" s="313" t="s">
        <v>1427</v>
      </c>
      <c r="C14" s="314">
        <v>0</v>
      </c>
      <c r="D14" s="314">
        <v>0</v>
      </c>
      <c r="E14" s="314">
        <v>0</v>
      </c>
    </row>
    <row r="15" spans="1:5" ht="12.75">
      <c r="A15" s="312" t="s">
        <v>343</v>
      </c>
      <c r="B15" s="313" t="s">
        <v>1428</v>
      </c>
      <c r="C15" s="314">
        <v>0</v>
      </c>
      <c r="D15" s="314">
        <v>0</v>
      </c>
      <c r="E15" s="314">
        <v>0</v>
      </c>
    </row>
    <row r="16" spans="1:5" ht="12.75">
      <c r="A16" s="312" t="s">
        <v>377</v>
      </c>
      <c r="B16" s="313" t="s">
        <v>1429</v>
      </c>
      <c r="C16" s="314">
        <v>0</v>
      </c>
      <c r="D16" s="314">
        <v>0</v>
      </c>
      <c r="E16" s="314">
        <v>0</v>
      </c>
    </row>
    <row r="17" spans="1:5" ht="12.75">
      <c r="A17" s="315" t="s">
        <v>379</v>
      </c>
      <c r="B17" s="316" t="s">
        <v>1430</v>
      </c>
      <c r="C17" s="317">
        <v>0</v>
      </c>
      <c r="D17" s="317">
        <v>0</v>
      </c>
      <c r="E17" s="317">
        <v>0</v>
      </c>
    </row>
    <row r="18" spans="1:5" ht="12.75">
      <c r="A18" s="312" t="s">
        <v>381</v>
      </c>
      <c r="B18" s="313" t="s">
        <v>1431</v>
      </c>
      <c r="C18" s="314">
        <v>16951</v>
      </c>
      <c r="D18" s="314">
        <v>0</v>
      </c>
      <c r="E18" s="314">
        <v>16951</v>
      </c>
    </row>
    <row r="19" spans="1:5" ht="12.75">
      <c r="A19" s="312" t="s">
        <v>383</v>
      </c>
      <c r="B19" s="313" t="s">
        <v>1432</v>
      </c>
      <c r="C19" s="314">
        <v>0</v>
      </c>
      <c r="D19" s="314">
        <v>0</v>
      </c>
      <c r="E19" s="314">
        <v>0</v>
      </c>
    </row>
    <row r="20" spans="1:5" ht="12.75">
      <c r="A20" s="315" t="s">
        <v>385</v>
      </c>
      <c r="B20" s="316" t="s">
        <v>1433</v>
      </c>
      <c r="C20" s="317">
        <v>16951</v>
      </c>
      <c r="D20" s="317">
        <v>0</v>
      </c>
      <c r="E20" s="317">
        <v>16951</v>
      </c>
    </row>
    <row r="21" spans="1:5" ht="12.75">
      <c r="A21" s="312" t="s">
        <v>344</v>
      </c>
      <c r="B21" s="313" t="s">
        <v>1434</v>
      </c>
      <c r="C21" s="314">
        <v>642</v>
      </c>
      <c r="D21" s="314">
        <v>0</v>
      </c>
      <c r="E21" s="314">
        <v>642</v>
      </c>
    </row>
    <row r="22" spans="1:5" ht="12.75">
      <c r="A22" s="312" t="s">
        <v>345</v>
      </c>
      <c r="B22" s="313" t="s">
        <v>1435</v>
      </c>
      <c r="C22" s="314">
        <v>0</v>
      </c>
      <c r="D22" s="314">
        <v>0</v>
      </c>
      <c r="E22" s="314">
        <v>0</v>
      </c>
    </row>
    <row r="23" spans="1:5" ht="12.75">
      <c r="A23" s="312" t="s">
        <v>346</v>
      </c>
      <c r="B23" s="313" t="s">
        <v>1436</v>
      </c>
      <c r="C23" s="314">
        <v>2973</v>
      </c>
      <c r="D23" s="314">
        <v>-2973</v>
      </c>
      <c r="E23" s="314">
        <v>0</v>
      </c>
    </row>
    <row r="24" spans="1:5" ht="12.75">
      <c r="A24" s="312" t="s">
        <v>347</v>
      </c>
      <c r="B24" s="313" t="s">
        <v>1437</v>
      </c>
      <c r="C24" s="314">
        <v>0</v>
      </c>
      <c r="D24" s="314">
        <v>0</v>
      </c>
      <c r="E24" s="314">
        <v>0</v>
      </c>
    </row>
    <row r="25" spans="1:5" ht="12.75">
      <c r="A25" s="312" t="s">
        <v>348</v>
      </c>
      <c r="B25" s="313" t="s">
        <v>1438</v>
      </c>
      <c r="C25" s="314">
        <v>0</v>
      </c>
      <c r="D25" s="314">
        <v>0</v>
      </c>
      <c r="E25" s="314">
        <v>0</v>
      </c>
    </row>
    <row r="26" spans="1:5" ht="12.75">
      <c r="A26" s="312" t="s">
        <v>349</v>
      </c>
      <c r="B26" s="313" t="s">
        <v>1439</v>
      </c>
      <c r="C26" s="314">
        <v>0</v>
      </c>
      <c r="D26" s="314">
        <v>0</v>
      </c>
      <c r="E26" s="314">
        <v>0</v>
      </c>
    </row>
    <row r="27" spans="1:5" ht="12.75">
      <c r="A27" s="315" t="s">
        <v>350</v>
      </c>
      <c r="B27" s="316" t="s">
        <v>1440</v>
      </c>
      <c r="C27" s="317">
        <v>62707</v>
      </c>
      <c r="D27" s="317">
        <v>-2973</v>
      </c>
      <c r="E27" s="317">
        <v>59734</v>
      </c>
    </row>
    <row r="28" spans="1:5" ht="12.75">
      <c r="A28" s="312" t="s">
        <v>351</v>
      </c>
      <c r="B28" s="313" t="s">
        <v>1441</v>
      </c>
      <c r="C28" s="314">
        <v>0</v>
      </c>
      <c r="D28" s="314">
        <v>0</v>
      </c>
      <c r="E28" s="314">
        <v>0</v>
      </c>
    </row>
    <row r="29" spans="1:5" ht="12.75">
      <c r="A29" s="312" t="s">
        <v>352</v>
      </c>
      <c r="B29" s="313" t="s">
        <v>1442</v>
      </c>
      <c r="C29" s="314">
        <v>0</v>
      </c>
      <c r="D29" s="314">
        <v>0</v>
      </c>
      <c r="E29" s="314">
        <v>0</v>
      </c>
    </row>
    <row r="30" spans="1:5" ht="12.75">
      <c r="A30" s="312" t="s">
        <v>353</v>
      </c>
      <c r="B30" s="313" t="s">
        <v>1443</v>
      </c>
      <c r="C30" s="314">
        <v>0</v>
      </c>
      <c r="D30" s="314">
        <v>0</v>
      </c>
      <c r="E30" s="314">
        <v>0</v>
      </c>
    </row>
    <row r="31" spans="1:5" ht="12.75">
      <c r="A31" s="312" t="s">
        <v>354</v>
      </c>
      <c r="B31" s="313" t="s">
        <v>1444</v>
      </c>
      <c r="C31" s="314">
        <v>0</v>
      </c>
      <c r="D31" s="314">
        <v>0</v>
      </c>
      <c r="E31" s="314">
        <v>0</v>
      </c>
    </row>
    <row r="32" spans="1:5" ht="12.75">
      <c r="A32" s="312" t="s">
        <v>355</v>
      </c>
      <c r="B32" s="313" t="s">
        <v>1445</v>
      </c>
      <c r="C32" s="314">
        <v>0</v>
      </c>
      <c r="D32" s="314">
        <v>0</v>
      </c>
      <c r="E32" s="314">
        <v>0</v>
      </c>
    </row>
    <row r="33" spans="1:5" ht="12.75">
      <c r="A33" s="312" t="s">
        <v>356</v>
      </c>
      <c r="B33" s="313" t="s">
        <v>1446</v>
      </c>
      <c r="C33" s="314">
        <v>0</v>
      </c>
      <c r="D33" s="314">
        <v>0</v>
      </c>
      <c r="E33" s="314">
        <v>0</v>
      </c>
    </row>
    <row r="34" spans="1:5" ht="12.75">
      <c r="A34" s="312" t="s">
        <v>357</v>
      </c>
      <c r="B34" s="313" t="s">
        <v>1447</v>
      </c>
      <c r="C34" s="314">
        <v>0</v>
      </c>
      <c r="D34" s="314">
        <v>0</v>
      </c>
      <c r="E34" s="314">
        <v>0</v>
      </c>
    </row>
    <row r="35" spans="1:5" ht="12.75">
      <c r="A35" s="315" t="s">
        <v>358</v>
      </c>
      <c r="B35" s="316" t="s">
        <v>1448</v>
      </c>
      <c r="C35" s="317">
        <v>0</v>
      </c>
      <c r="D35" s="317">
        <v>0</v>
      </c>
      <c r="E35" s="317">
        <v>0</v>
      </c>
    </row>
    <row r="36" spans="1:5" ht="12.75">
      <c r="A36" s="312" t="s">
        <v>359</v>
      </c>
      <c r="B36" s="313" t="s">
        <v>1449</v>
      </c>
      <c r="C36" s="314">
        <v>0</v>
      </c>
      <c r="D36" s="314">
        <v>0</v>
      </c>
      <c r="E36" s="314">
        <v>0</v>
      </c>
    </row>
    <row r="37" spans="1:5" ht="12.75">
      <c r="A37" s="315" t="s">
        <v>360</v>
      </c>
      <c r="B37" s="316" t="s">
        <v>1450</v>
      </c>
      <c r="C37" s="317">
        <v>62707</v>
      </c>
      <c r="D37" s="317">
        <v>-2973</v>
      </c>
      <c r="E37" s="317">
        <v>59734</v>
      </c>
    </row>
  </sheetData>
  <sheetProtection password="F799" sheet="1"/>
  <mergeCells count="2">
    <mergeCell ref="A3:E3"/>
    <mergeCell ref="B1:E1"/>
  </mergeCells>
  <printOptions/>
  <pageMargins left="0.7480314960629921" right="0.7480314960629921" top="0.3937007874015748" bottom="0.3937007874015748" header="0" footer="0"/>
  <pageSetup horizontalDpi="600" verticalDpi="600" orientation="landscape" paperSize="9" r:id="rId1"/>
  <headerFooter alignWithMargins="0">
    <oddHeader>&amp;Rt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pane ySplit="5" topLeftCell="A6" activePane="bottomLeft" state="frozen"/>
      <selection pane="topLeft" activeCell="B1" sqref="B1:C1"/>
      <selection pane="bottomLeft" activeCell="E23" sqref="E23"/>
    </sheetView>
  </sheetViews>
  <sheetFormatPr defaultColWidth="9.140625" defaultRowHeight="12.75"/>
  <cols>
    <col min="1" max="1" width="6.8515625" style="311" customWidth="1"/>
    <col min="2" max="2" width="75.28125" style="311" customWidth="1"/>
    <col min="3" max="3" width="17.7109375" style="311" customWidth="1"/>
    <col min="4" max="5" width="17.00390625" style="311" customWidth="1"/>
    <col min="6" max="16384" width="9.140625" style="311" customWidth="1"/>
  </cols>
  <sheetData>
    <row r="1" spans="3:5" ht="12.75">
      <c r="C1" s="434" t="s">
        <v>1548</v>
      </c>
      <c r="D1" s="434"/>
      <c r="E1" s="434"/>
    </row>
    <row r="3" spans="1:5" s="324" customFormat="1" ht="27" customHeight="1">
      <c r="A3" s="435" t="s">
        <v>1451</v>
      </c>
      <c r="B3" s="436"/>
      <c r="C3" s="436"/>
      <c r="D3" s="436"/>
      <c r="E3" s="436"/>
    </row>
    <row r="4" spans="1:5" s="324" customFormat="1" ht="27" customHeight="1">
      <c r="A4" s="320"/>
      <c r="B4" s="321"/>
      <c r="C4" s="321"/>
      <c r="D4" s="321"/>
      <c r="E4" s="325" t="s">
        <v>142</v>
      </c>
    </row>
    <row r="5" spans="1:5" ht="31.5">
      <c r="A5" s="322" t="s">
        <v>67</v>
      </c>
      <c r="B5" s="322" t="s">
        <v>187</v>
      </c>
      <c r="C5" s="322" t="s">
        <v>718</v>
      </c>
      <c r="D5" s="322" t="s">
        <v>719</v>
      </c>
      <c r="E5" s="322" t="s">
        <v>720</v>
      </c>
    </row>
    <row r="6" spans="1:5" ht="12.75">
      <c r="A6" s="312" t="s">
        <v>333</v>
      </c>
      <c r="B6" s="313" t="s">
        <v>1452</v>
      </c>
      <c r="C6" s="314">
        <v>0</v>
      </c>
      <c r="D6" s="314">
        <v>0</v>
      </c>
      <c r="E6" s="314">
        <v>0</v>
      </c>
    </row>
    <row r="7" spans="1:5" ht="12.75">
      <c r="A7" s="312" t="s">
        <v>334</v>
      </c>
      <c r="B7" s="313" t="s">
        <v>1453</v>
      </c>
      <c r="C7" s="314">
        <v>718130</v>
      </c>
      <c r="D7" s="314">
        <v>0</v>
      </c>
      <c r="E7" s="314">
        <v>718130</v>
      </c>
    </row>
    <row r="8" spans="1:5" ht="12.75">
      <c r="A8" s="312" t="s">
        <v>335</v>
      </c>
      <c r="B8" s="313" t="s">
        <v>1454</v>
      </c>
      <c r="C8" s="314">
        <v>1870</v>
      </c>
      <c r="D8" s="314">
        <v>0</v>
      </c>
      <c r="E8" s="314">
        <v>1870</v>
      </c>
    </row>
    <row r="9" spans="1:5" ht="12.75">
      <c r="A9" s="312" t="s">
        <v>336</v>
      </c>
      <c r="B9" s="313" t="s">
        <v>1455</v>
      </c>
      <c r="C9" s="314">
        <v>241562</v>
      </c>
      <c r="D9" s="314">
        <v>0</v>
      </c>
      <c r="E9" s="314">
        <v>241562</v>
      </c>
    </row>
    <row r="10" spans="1:5" ht="25.5">
      <c r="A10" s="315" t="s">
        <v>337</v>
      </c>
      <c r="B10" s="316" t="s">
        <v>1456</v>
      </c>
      <c r="C10" s="317">
        <v>961562</v>
      </c>
      <c r="D10" s="317">
        <v>0</v>
      </c>
      <c r="E10" s="317">
        <v>961562</v>
      </c>
    </row>
    <row r="11" spans="1:5" ht="12.75">
      <c r="A11" s="312" t="s">
        <v>338</v>
      </c>
      <c r="B11" s="313" t="s">
        <v>1457</v>
      </c>
      <c r="C11" s="314">
        <v>477</v>
      </c>
      <c r="D11" s="314">
        <v>0</v>
      </c>
      <c r="E11" s="314">
        <v>477</v>
      </c>
    </row>
    <row r="12" spans="1:5" ht="12.75">
      <c r="A12" s="312" t="s">
        <v>339</v>
      </c>
      <c r="B12" s="313" t="s">
        <v>1458</v>
      </c>
      <c r="C12" s="314">
        <v>0</v>
      </c>
      <c r="D12" s="314">
        <v>0</v>
      </c>
      <c r="E12" s="314">
        <v>0</v>
      </c>
    </row>
    <row r="13" spans="1:5" ht="12.75">
      <c r="A13" s="315" t="s">
        <v>340</v>
      </c>
      <c r="B13" s="316" t="s">
        <v>1459</v>
      </c>
      <c r="C13" s="317">
        <v>477</v>
      </c>
      <c r="D13" s="317">
        <v>0</v>
      </c>
      <c r="E13" s="317">
        <v>477</v>
      </c>
    </row>
    <row r="14" spans="1:5" ht="12.75">
      <c r="A14" s="312" t="s">
        <v>341</v>
      </c>
      <c r="B14" s="313" t="s">
        <v>1460</v>
      </c>
      <c r="C14" s="314">
        <v>0</v>
      </c>
      <c r="D14" s="314">
        <v>0</v>
      </c>
      <c r="E14" s="314">
        <v>0</v>
      </c>
    </row>
    <row r="15" spans="1:5" ht="12.75">
      <c r="A15" s="312" t="s">
        <v>342</v>
      </c>
      <c r="B15" s="313" t="s">
        <v>1461</v>
      </c>
      <c r="C15" s="314">
        <v>19</v>
      </c>
      <c r="D15" s="314">
        <v>0</v>
      </c>
      <c r="E15" s="314">
        <v>19</v>
      </c>
    </row>
    <row r="16" spans="1:5" ht="12.75">
      <c r="A16" s="312" t="s">
        <v>343</v>
      </c>
      <c r="B16" s="313" t="s">
        <v>1462</v>
      </c>
      <c r="C16" s="314">
        <v>11973</v>
      </c>
      <c r="D16" s="314">
        <v>0</v>
      </c>
      <c r="E16" s="314">
        <v>11973</v>
      </c>
    </row>
    <row r="17" spans="1:5" ht="12.75">
      <c r="A17" s="312" t="s">
        <v>377</v>
      </c>
      <c r="B17" s="313" t="s">
        <v>1463</v>
      </c>
      <c r="C17" s="314">
        <v>1795</v>
      </c>
      <c r="D17" s="314">
        <v>0</v>
      </c>
      <c r="E17" s="314">
        <v>1795</v>
      </c>
    </row>
    <row r="18" spans="1:5" ht="12.75">
      <c r="A18" s="315" t="s">
        <v>379</v>
      </c>
      <c r="B18" s="316" t="s">
        <v>1464</v>
      </c>
      <c r="C18" s="317">
        <v>13787</v>
      </c>
      <c r="D18" s="317">
        <v>0</v>
      </c>
      <c r="E18" s="317">
        <v>13787</v>
      </c>
    </row>
    <row r="19" spans="1:5" ht="12.75">
      <c r="A19" s="312" t="s">
        <v>381</v>
      </c>
      <c r="B19" s="313" t="s">
        <v>1465</v>
      </c>
      <c r="C19" s="314">
        <v>9452</v>
      </c>
      <c r="D19" s="314">
        <v>0</v>
      </c>
      <c r="E19" s="314">
        <v>9452</v>
      </c>
    </row>
    <row r="20" spans="1:5" ht="12.75">
      <c r="A20" s="312" t="s">
        <v>383</v>
      </c>
      <c r="B20" s="313" t="s">
        <v>1466</v>
      </c>
      <c r="C20" s="314">
        <v>0</v>
      </c>
      <c r="D20" s="314">
        <v>0</v>
      </c>
      <c r="E20" s="314">
        <v>0</v>
      </c>
    </row>
    <row r="21" spans="1:5" ht="12.75">
      <c r="A21" s="312" t="s">
        <v>385</v>
      </c>
      <c r="B21" s="313" t="s">
        <v>1467</v>
      </c>
      <c r="C21" s="314">
        <v>1301</v>
      </c>
      <c r="D21" s="314">
        <v>0</v>
      </c>
      <c r="E21" s="314">
        <v>1301</v>
      </c>
    </row>
    <row r="22" spans="1:5" ht="12.75">
      <c r="A22" s="315" t="s">
        <v>344</v>
      </c>
      <c r="B22" s="316" t="s">
        <v>1468</v>
      </c>
      <c r="C22" s="317">
        <v>10753</v>
      </c>
      <c r="D22" s="317">
        <v>0</v>
      </c>
      <c r="E22" s="317">
        <v>10753</v>
      </c>
    </row>
    <row r="23" spans="1:5" ht="12.75">
      <c r="A23" s="315" t="s">
        <v>345</v>
      </c>
      <c r="B23" s="316" t="s">
        <v>1469</v>
      </c>
      <c r="C23" s="317">
        <v>7491</v>
      </c>
      <c r="D23" s="317">
        <v>0</v>
      </c>
      <c r="E23" s="317">
        <v>7491</v>
      </c>
    </row>
    <row r="24" spans="1:5" ht="12.75">
      <c r="A24" s="315" t="s">
        <v>346</v>
      </c>
      <c r="B24" s="316" t="s">
        <v>1470</v>
      </c>
      <c r="C24" s="317">
        <v>0</v>
      </c>
      <c r="D24" s="317">
        <v>0</v>
      </c>
      <c r="E24" s="317">
        <v>0</v>
      </c>
    </row>
    <row r="25" spans="1:5" ht="12.75">
      <c r="A25" s="315" t="s">
        <v>347</v>
      </c>
      <c r="B25" s="316" t="s">
        <v>1471</v>
      </c>
      <c r="C25" s="317">
        <v>994070</v>
      </c>
      <c r="D25" s="317">
        <v>0</v>
      </c>
      <c r="E25" s="317">
        <v>994070</v>
      </c>
    </row>
    <row r="26" spans="1:5" ht="12.75">
      <c r="A26" s="312" t="s">
        <v>348</v>
      </c>
      <c r="B26" s="313" t="s">
        <v>1472</v>
      </c>
      <c r="C26" s="314">
        <v>1294956</v>
      </c>
      <c r="D26" s="314">
        <v>0</v>
      </c>
      <c r="E26" s="314">
        <v>1294956</v>
      </c>
    </row>
    <row r="27" spans="1:5" ht="12.75">
      <c r="A27" s="312" t="s">
        <v>349</v>
      </c>
      <c r="B27" s="313" t="s">
        <v>1473</v>
      </c>
      <c r="C27" s="314">
        <v>-317298</v>
      </c>
      <c r="D27" s="314">
        <v>0</v>
      </c>
      <c r="E27" s="314">
        <v>-317298</v>
      </c>
    </row>
    <row r="28" spans="1:5" ht="12.75">
      <c r="A28" s="312" t="s">
        <v>350</v>
      </c>
      <c r="B28" s="313" t="s">
        <v>1474</v>
      </c>
      <c r="C28" s="314">
        <v>0</v>
      </c>
      <c r="D28" s="314">
        <v>0</v>
      </c>
      <c r="E28" s="314">
        <v>0</v>
      </c>
    </row>
    <row r="29" spans="1:5" ht="12.75">
      <c r="A29" s="312" t="s">
        <v>351</v>
      </c>
      <c r="B29" s="313" t="s">
        <v>1475</v>
      </c>
      <c r="C29" s="314">
        <v>-5704</v>
      </c>
      <c r="D29" s="314">
        <v>0</v>
      </c>
      <c r="E29" s="314">
        <v>-5704</v>
      </c>
    </row>
    <row r="30" spans="1:5" ht="12.75">
      <c r="A30" s="315" t="s">
        <v>352</v>
      </c>
      <c r="B30" s="316" t="s">
        <v>1476</v>
      </c>
      <c r="C30" s="317">
        <v>971954</v>
      </c>
      <c r="D30" s="317">
        <v>0</v>
      </c>
      <c r="E30" s="317">
        <v>971954</v>
      </c>
    </row>
    <row r="31" spans="1:5" ht="12.75">
      <c r="A31" s="312" t="s">
        <v>353</v>
      </c>
      <c r="B31" s="313" t="s">
        <v>1477</v>
      </c>
      <c r="C31" s="314">
        <v>0</v>
      </c>
      <c r="D31" s="314">
        <v>0</v>
      </c>
      <c r="E31" s="314">
        <v>0</v>
      </c>
    </row>
    <row r="32" spans="1:5" ht="12.75">
      <c r="A32" s="312" t="s">
        <v>354</v>
      </c>
      <c r="B32" s="313" t="s">
        <v>1478</v>
      </c>
      <c r="C32" s="314">
        <v>642</v>
      </c>
      <c r="D32" s="314">
        <v>0</v>
      </c>
      <c r="E32" s="314">
        <v>642</v>
      </c>
    </row>
    <row r="33" spans="1:5" ht="12.75">
      <c r="A33" s="312" t="s">
        <v>355</v>
      </c>
      <c r="B33" s="313" t="s">
        <v>1479</v>
      </c>
      <c r="C33" s="314">
        <v>11432</v>
      </c>
      <c r="D33" s="314">
        <v>0</v>
      </c>
      <c r="E33" s="314">
        <v>11432</v>
      </c>
    </row>
    <row r="34" spans="1:5" ht="12.75">
      <c r="A34" s="315" t="s">
        <v>356</v>
      </c>
      <c r="B34" s="316" t="s">
        <v>1480</v>
      </c>
      <c r="C34" s="317">
        <v>12074</v>
      </c>
      <c r="D34" s="317">
        <v>0</v>
      </c>
      <c r="E34" s="317">
        <v>12074</v>
      </c>
    </row>
    <row r="35" spans="1:5" ht="12.75">
      <c r="A35" s="315" t="s">
        <v>357</v>
      </c>
      <c r="B35" s="316" t="s">
        <v>1481</v>
      </c>
      <c r="C35" s="317">
        <v>1795</v>
      </c>
      <c r="D35" s="317">
        <v>0</v>
      </c>
      <c r="E35" s="317">
        <v>1795</v>
      </c>
    </row>
    <row r="36" spans="1:5" ht="12.75">
      <c r="A36" s="315" t="s">
        <v>358</v>
      </c>
      <c r="B36" s="316" t="s">
        <v>1482</v>
      </c>
      <c r="C36" s="317">
        <v>0</v>
      </c>
      <c r="D36" s="317">
        <v>0</v>
      </c>
      <c r="E36" s="317">
        <v>0</v>
      </c>
    </row>
    <row r="37" spans="1:5" ht="12.75">
      <c r="A37" s="315" t="s">
        <v>359</v>
      </c>
      <c r="B37" s="316" t="s">
        <v>1483</v>
      </c>
      <c r="C37" s="317">
        <v>8247</v>
      </c>
      <c r="D37" s="317">
        <v>0</v>
      </c>
      <c r="E37" s="317">
        <v>8247</v>
      </c>
    </row>
    <row r="38" spans="1:5" ht="12.75">
      <c r="A38" s="315" t="s">
        <v>360</v>
      </c>
      <c r="B38" s="316" t="s">
        <v>1484</v>
      </c>
      <c r="C38" s="317">
        <v>994070</v>
      </c>
      <c r="D38" s="317">
        <v>0</v>
      </c>
      <c r="E38" s="317">
        <v>994070</v>
      </c>
    </row>
  </sheetData>
  <sheetProtection password="F799" sheet="1"/>
  <mergeCells count="2">
    <mergeCell ref="A3:E3"/>
    <mergeCell ref="C1:E1"/>
  </mergeCells>
  <printOptions/>
  <pageMargins left="0.35433070866141736" right="0.35433070866141736" top="0.3937007874015748" bottom="0.3937007874015748" header="0" footer="0"/>
  <pageSetup horizontalDpi="600" verticalDpi="600" orientation="landscape" paperSize="9" r:id="rId1"/>
  <headerFooter alignWithMargins="0">
    <oddHeader>&amp;Rt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pane ySplit="4" topLeftCell="A5" activePane="bottomLeft" state="frozen"/>
      <selection pane="topLeft" activeCell="B1" sqref="B1:C1"/>
      <selection pane="bottomLeft" activeCell="J31" sqref="J31"/>
    </sheetView>
  </sheetViews>
  <sheetFormatPr defaultColWidth="9.140625" defaultRowHeight="12.75"/>
  <cols>
    <col min="1" max="1" width="8.140625" style="311" customWidth="1"/>
    <col min="2" max="2" width="72.140625" style="311" customWidth="1"/>
    <col min="3" max="3" width="19.140625" style="311" customWidth="1"/>
    <col min="4" max="4" width="17.57421875" style="311" customWidth="1"/>
    <col min="5" max="5" width="17.00390625" style="311" customWidth="1"/>
    <col min="6" max="16384" width="9.140625" style="311" customWidth="1"/>
  </cols>
  <sheetData>
    <row r="1" spans="3:5" ht="12.75">
      <c r="C1" s="434" t="s">
        <v>1548</v>
      </c>
      <c r="D1" s="434"/>
      <c r="E1" s="434"/>
    </row>
    <row r="2" ht="6" customHeight="1"/>
    <row r="3" spans="1:5" s="327" customFormat="1" ht="15">
      <c r="A3" s="438" t="s">
        <v>1530</v>
      </c>
      <c r="B3" s="439"/>
      <c r="C3" s="439"/>
      <c r="D3" s="439"/>
      <c r="E3" s="439"/>
    </row>
    <row r="4" spans="1:5" ht="25.5">
      <c r="A4" s="326" t="s">
        <v>67</v>
      </c>
      <c r="B4" s="326" t="s">
        <v>187</v>
      </c>
      <c r="C4" s="326" t="s">
        <v>718</v>
      </c>
      <c r="D4" s="326" t="s">
        <v>719</v>
      </c>
      <c r="E4" s="326" t="s">
        <v>720</v>
      </c>
    </row>
    <row r="5" spans="1:5" ht="12.75">
      <c r="A5" s="312" t="s">
        <v>333</v>
      </c>
      <c r="B5" s="313" t="s">
        <v>1485</v>
      </c>
      <c r="C5" s="314">
        <v>79772</v>
      </c>
      <c r="D5" s="314">
        <v>0</v>
      </c>
      <c r="E5" s="314">
        <v>79772</v>
      </c>
    </row>
    <row r="6" spans="1:5" ht="12.75">
      <c r="A6" s="312" t="s">
        <v>334</v>
      </c>
      <c r="B6" s="313" t="s">
        <v>1486</v>
      </c>
      <c r="C6" s="314">
        <v>14004</v>
      </c>
      <c r="D6" s="314">
        <v>0</v>
      </c>
      <c r="E6" s="314">
        <v>14004</v>
      </c>
    </row>
    <row r="7" spans="1:5" ht="12.75">
      <c r="A7" s="312" t="s">
        <v>335</v>
      </c>
      <c r="B7" s="313" t="s">
        <v>1487</v>
      </c>
      <c r="C7" s="314">
        <v>7518</v>
      </c>
      <c r="D7" s="314">
        <v>0</v>
      </c>
      <c r="E7" s="314">
        <v>7518</v>
      </c>
    </row>
    <row r="8" spans="1:5" ht="12.75">
      <c r="A8" s="315" t="s">
        <v>336</v>
      </c>
      <c r="B8" s="316" t="s">
        <v>1488</v>
      </c>
      <c r="C8" s="317">
        <v>101294</v>
      </c>
      <c r="D8" s="317">
        <v>0</v>
      </c>
      <c r="E8" s="317">
        <v>101294</v>
      </c>
    </row>
    <row r="9" spans="1:5" ht="12.75">
      <c r="A9" s="312" t="s">
        <v>337</v>
      </c>
      <c r="B9" s="313" t="s">
        <v>1489</v>
      </c>
      <c r="C9" s="314">
        <v>0</v>
      </c>
      <c r="D9" s="314">
        <v>0</v>
      </c>
      <c r="E9" s="314">
        <v>0</v>
      </c>
    </row>
    <row r="10" spans="1:5" ht="12.75">
      <c r="A10" s="312" t="s">
        <v>338</v>
      </c>
      <c r="B10" s="313" t="s">
        <v>1490</v>
      </c>
      <c r="C10" s="314">
        <v>0</v>
      </c>
      <c r="D10" s="314">
        <v>0</v>
      </c>
      <c r="E10" s="314">
        <v>0</v>
      </c>
    </row>
    <row r="11" spans="1:5" ht="12.75">
      <c r="A11" s="315" t="s">
        <v>339</v>
      </c>
      <c r="B11" s="316" t="s">
        <v>1491</v>
      </c>
      <c r="C11" s="317">
        <v>0</v>
      </c>
      <c r="D11" s="317">
        <v>0</v>
      </c>
      <c r="E11" s="317">
        <v>0</v>
      </c>
    </row>
    <row r="12" spans="1:5" ht="12.75">
      <c r="A12" s="312" t="s">
        <v>340</v>
      </c>
      <c r="B12" s="313" t="s">
        <v>1492</v>
      </c>
      <c r="C12" s="314">
        <v>77558</v>
      </c>
      <c r="D12" s="314">
        <v>-2973</v>
      </c>
      <c r="E12" s="314">
        <v>74585</v>
      </c>
    </row>
    <row r="13" spans="1:5" ht="12.75">
      <c r="A13" s="312" t="s">
        <v>341</v>
      </c>
      <c r="B13" s="313" t="s">
        <v>1493</v>
      </c>
      <c r="C13" s="314">
        <v>0</v>
      </c>
      <c r="D13" s="314">
        <v>0</v>
      </c>
      <c r="E13" s="314">
        <v>0</v>
      </c>
    </row>
    <row r="14" spans="1:5" ht="12.75">
      <c r="A14" s="312" t="s">
        <v>342</v>
      </c>
      <c r="B14" s="313" t="s">
        <v>1494</v>
      </c>
      <c r="C14" s="314">
        <v>31</v>
      </c>
      <c r="D14" s="314">
        <v>0</v>
      </c>
      <c r="E14" s="314">
        <v>31</v>
      </c>
    </row>
    <row r="15" spans="1:5" ht="12.75">
      <c r="A15" s="315" t="s">
        <v>343</v>
      </c>
      <c r="B15" s="316" t="s">
        <v>1495</v>
      </c>
      <c r="C15" s="317">
        <v>77589</v>
      </c>
      <c r="D15" s="317">
        <v>-2973</v>
      </c>
      <c r="E15" s="317">
        <v>74616</v>
      </c>
    </row>
    <row r="16" spans="1:5" ht="12.75">
      <c r="A16" s="312" t="s">
        <v>377</v>
      </c>
      <c r="B16" s="313" t="s">
        <v>1496</v>
      </c>
      <c r="C16" s="314">
        <v>25844</v>
      </c>
      <c r="D16" s="314">
        <v>0</v>
      </c>
      <c r="E16" s="314">
        <v>25844</v>
      </c>
    </row>
    <row r="17" spans="1:5" ht="12.75">
      <c r="A17" s="312" t="s">
        <v>379</v>
      </c>
      <c r="B17" s="313" t="s">
        <v>1497</v>
      </c>
      <c r="C17" s="314">
        <v>32605</v>
      </c>
      <c r="D17" s="314">
        <v>0</v>
      </c>
      <c r="E17" s="314">
        <v>32605</v>
      </c>
    </row>
    <row r="18" spans="1:5" ht="12.75">
      <c r="A18" s="312" t="s">
        <v>381</v>
      </c>
      <c r="B18" s="313" t="s">
        <v>1498</v>
      </c>
      <c r="C18" s="314">
        <v>0</v>
      </c>
      <c r="D18" s="314">
        <v>0</v>
      </c>
      <c r="E18" s="314">
        <v>0</v>
      </c>
    </row>
    <row r="19" spans="1:5" ht="12.75">
      <c r="A19" s="312" t="s">
        <v>383</v>
      </c>
      <c r="B19" s="313" t="s">
        <v>1499</v>
      </c>
      <c r="C19" s="314">
        <v>0</v>
      </c>
      <c r="D19" s="314">
        <v>0</v>
      </c>
      <c r="E19" s="314">
        <v>0</v>
      </c>
    </row>
    <row r="20" spans="1:5" ht="12.75">
      <c r="A20" s="315" t="s">
        <v>385</v>
      </c>
      <c r="B20" s="316" t="s">
        <v>1500</v>
      </c>
      <c r="C20" s="317">
        <v>58449</v>
      </c>
      <c r="D20" s="317">
        <v>0</v>
      </c>
      <c r="E20" s="317">
        <v>58449</v>
      </c>
    </row>
    <row r="21" spans="1:5" ht="12.75">
      <c r="A21" s="312" t="s">
        <v>344</v>
      </c>
      <c r="B21" s="313" t="s">
        <v>1501</v>
      </c>
      <c r="C21" s="314">
        <v>62576</v>
      </c>
      <c r="D21" s="314">
        <v>0</v>
      </c>
      <c r="E21" s="314">
        <v>62576</v>
      </c>
    </row>
    <row r="22" spans="1:5" ht="12.75">
      <c r="A22" s="312" t="s">
        <v>345</v>
      </c>
      <c r="B22" s="313" t="s">
        <v>1502</v>
      </c>
      <c r="C22" s="314">
        <v>5045</v>
      </c>
      <c r="D22" s="314">
        <v>0</v>
      </c>
      <c r="E22" s="314">
        <v>5045</v>
      </c>
    </row>
    <row r="23" spans="1:5" ht="12.75">
      <c r="A23" s="312" t="s">
        <v>346</v>
      </c>
      <c r="B23" s="313" t="s">
        <v>1503</v>
      </c>
      <c r="C23" s="314">
        <v>11507</v>
      </c>
      <c r="D23" s="314">
        <v>0</v>
      </c>
      <c r="E23" s="314">
        <v>11507</v>
      </c>
    </row>
    <row r="24" spans="1:5" ht="12.75">
      <c r="A24" s="315" t="s">
        <v>347</v>
      </c>
      <c r="B24" s="316" t="s">
        <v>1504</v>
      </c>
      <c r="C24" s="317">
        <v>79128</v>
      </c>
      <c r="D24" s="317">
        <v>0</v>
      </c>
      <c r="E24" s="317">
        <v>79128</v>
      </c>
    </row>
    <row r="25" spans="1:5" ht="12.75">
      <c r="A25" s="315" t="s">
        <v>348</v>
      </c>
      <c r="B25" s="316" t="s">
        <v>1505</v>
      </c>
      <c r="C25" s="317">
        <v>41779</v>
      </c>
      <c r="D25" s="317">
        <v>0</v>
      </c>
      <c r="E25" s="317">
        <v>41779</v>
      </c>
    </row>
    <row r="26" spans="1:5" ht="12.75">
      <c r="A26" s="315" t="s">
        <v>349</v>
      </c>
      <c r="B26" s="316" t="s">
        <v>1506</v>
      </c>
      <c r="C26" s="317">
        <v>63016</v>
      </c>
      <c r="D26" s="317">
        <v>-2973</v>
      </c>
      <c r="E26" s="317">
        <v>60043</v>
      </c>
    </row>
    <row r="27" spans="1:5" ht="12.75">
      <c r="A27" s="315" t="s">
        <v>350</v>
      </c>
      <c r="B27" s="316" t="s">
        <v>1507</v>
      </c>
      <c r="C27" s="317">
        <v>-63489</v>
      </c>
      <c r="D27" s="317">
        <v>0</v>
      </c>
      <c r="E27" s="317">
        <v>-63489</v>
      </c>
    </row>
    <row r="28" spans="1:5" ht="12.75">
      <c r="A28" s="312" t="s">
        <v>351</v>
      </c>
      <c r="B28" s="313" t="s">
        <v>1508</v>
      </c>
      <c r="C28" s="314">
        <v>0</v>
      </c>
      <c r="D28" s="314">
        <v>0</v>
      </c>
      <c r="E28" s="314">
        <v>0</v>
      </c>
    </row>
    <row r="29" spans="1:5" ht="12.75">
      <c r="A29" s="312" t="s">
        <v>352</v>
      </c>
      <c r="B29" s="313" t="s">
        <v>1509</v>
      </c>
      <c r="C29" s="314">
        <v>23</v>
      </c>
      <c r="D29" s="314">
        <v>0</v>
      </c>
      <c r="E29" s="314">
        <v>23</v>
      </c>
    </row>
    <row r="30" spans="1:5" ht="12.75">
      <c r="A30" s="312" t="s">
        <v>353</v>
      </c>
      <c r="B30" s="313" t="s">
        <v>1510</v>
      </c>
      <c r="C30" s="314">
        <v>0</v>
      </c>
      <c r="D30" s="314">
        <v>0</v>
      </c>
      <c r="E30" s="314">
        <v>0</v>
      </c>
    </row>
    <row r="31" spans="1:5" ht="12.75">
      <c r="A31" s="312" t="s">
        <v>354</v>
      </c>
      <c r="B31" s="313" t="s">
        <v>1511</v>
      </c>
      <c r="C31" s="314">
        <v>0</v>
      </c>
      <c r="D31" s="314">
        <v>0</v>
      </c>
      <c r="E31" s="314">
        <v>0</v>
      </c>
    </row>
    <row r="32" spans="1:5" ht="12.75">
      <c r="A32" s="315" t="s">
        <v>355</v>
      </c>
      <c r="B32" s="316" t="s">
        <v>1512</v>
      </c>
      <c r="C32" s="317">
        <v>23</v>
      </c>
      <c r="D32" s="317">
        <v>0</v>
      </c>
      <c r="E32" s="317">
        <v>23</v>
      </c>
    </row>
    <row r="33" spans="1:5" ht="12.75">
      <c r="A33" s="312" t="s">
        <v>356</v>
      </c>
      <c r="B33" s="313" t="s">
        <v>1513</v>
      </c>
      <c r="C33" s="314">
        <v>296</v>
      </c>
      <c r="D33" s="314">
        <v>0</v>
      </c>
      <c r="E33" s="314">
        <v>296</v>
      </c>
    </row>
    <row r="34" spans="1:5" ht="12.75">
      <c r="A34" s="312" t="s">
        <v>357</v>
      </c>
      <c r="B34" s="313" t="s">
        <v>1514</v>
      </c>
      <c r="C34" s="314">
        <v>0</v>
      </c>
      <c r="D34" s="314">
        <v>0</v>
      </c>
      <c r="E34" s="314">
        <v>0</v>
      </c>
    </row>
    <row r="35" spans="1:5" ht="12.75">
      <c r="A35" s="312" t="s">
        <v>358</v>
      </c>
      <c r="B35" s="313" t="s">
        <v>1515</v>
      </c>
      <c r="C35" s="314">
        <v>0</v>
      </c>
      <c r="D35" s="314">
        <v>0</v>
      </c>
      <c r="E35" s="314">
        <v>0</v>
      </c>
    </row>
    <row r="36" spans="1:5" ht="12.75">
      <c r="A36" s="312" t="s">
        <v>359</v>
      </c>
      <c r="B36" s="313" t="s">
        <v>1516</v>
      </c>
      <c r="C36" s="314">
        <v>0</v>
      </c>
      <c r="D36" s="314">
        <v>0</v>
      </c>
      <c r="E36" s="314">
        <v>0</v>
      </c>
    </row>
    <row r="37" spans="1:5" ht="12.75">
      <c r="A37" s="315" t="s">
        <v>360</v>
      </c>
      <c r="B37" s="316" t="s">
        <v>1517</v>
      </c>
      <c r="C37" s="317">
        <v>296</v>
      </c>
      <c r="D37" s="317">
        <v>0</v>
      </c>
      <c r="E37" s="317">
        <v>296</v>
      </c>
    </row>
    <row r="38" spans="1:5" ht="12.75">
      <c r="A38" s="315" t="s">
        <v>361</v>
      </c>
      <c r="B38" s="316" t="s">
        <v>1518</v>
      </c>
      <c r="C38" s="317">
        <v>-273</v>
      </c>
      <c r="D38" s="317">
        <v>0</v>
      </c>
      <c r="E38" s="317">
        <v>-273</v>
      </c>
    </row>
    <row r="39" spans="1:5" ht="12.75">
      <c r="A39" s="315" t="s">
        <v>362</v>
      </c>
      <c r="B39" s="316" t="s">
        <v>1519</v>
      </c>
      <c r="C39" s="317">
        <v>-63762</v>
      </c>
      <c r="D39" s="317">
        <v>0</v>
      </c>
      <c r="E39" s="317">
        <v>-63762</v>
      </c>
    </row>
    <row r="40" spans="1:5" ht="12.75">
      <c r="A40" s="312" t="s">
        <v>363</v>
      </c>
      <c r="B40" s="313" t="s">
        <v>1520</v>
      </c>
      <c r="C40" s="314">
        <v>0</v>
      </c>
      <c r="D40" s="314">
        <v>0</v>
      </c>
      <c r="E40" s="314">
        <v>0</v>
      </c>
    </row>
    <row r="41" spans="1:5" ht="12.75">
      <c r="A41" s="312" t="s">
        <v>364</v>
      </c>
      <c r="B41" s="313" t="s">
        <v>1521</v>
      </c>
      <c r="C41" s="314">
        <v>58058</v>
      </c>
      <c r="D41" s="314">
        <v>0</v>
      </c>
      <c r="E41" s="314">
        <v>58058</v>
      </c>
    </row>
    <row r="42" spans="1:5" ht="12.75">
      <c r="A42" s="315" t="s">
        <v>365</v>
      </c>
      <c r="B42" s="316" t="s">
        <v>1522</v>
      </c>
      <c r="C42" s="317">
        <v>58058</v>
      </c>
      <c r="D42" s="317">
        <v>0</v>
      </c>
      <c r="E42" s="317">
        <v>58058</v>
      </c>
    </row>
    <row r="43" spans="1:5" ht="12.75">
      <c r="A43" s="315" t="s">
        <v>433</v>
      </c>
      <c r="B43" s="316" t="s">
        <v>1523</v>
      </c>
      <c r="C43" s="317">
        <v>0</v>
      </c>
      <c r="D43" s="317">
        <v>0</v>
      </c>
      <c r="E43" s="317">
        <v>0</v>
      </c>
    </row>
    <row r="44" spans="1:5" ht="12.75">
      <c r="A44" s="315" t="s">
        <v>435</v>
      </c>
      <c r="B44" s="316" t="s">
        <v>1524</v>
      </c>
      <c r="C44" s="317">
        <v>58058</v>
      </c>
      <c r="D44" s="317">
        <v>0</v>
      </c>
      <c r="E44" s="317">
        <v>58058</v>
      </c>
    </row>
    <row r="45" spans="1:5" ht="12.75">
      <c r="A45" s="315" t="s">
        <v>437</v>
      </c>
      <c r="B45" s="316" t="s">
        <v>1525</v>
      </c>
      <c r="C45" s="317">
        <v>-5704</v>
      </c>
      <c r="D45" s="317">
        <v>0</v>
      </c>
      <c r="E45" s="317">
        <v>-5704</v>
      </c>
    </row>
  </sheetData>
  <sheetProtection password="F799" sheet="1"/>
  <mergeCells count="2">
    <mergeCell ref="A3:E3"/>
    <mergeCell ref="C1:E1"/>
  </mergeCells>
  <printOptions/>
  <pageMargins left="0.35433070866141736" right="0.35433070866141736" top="0.1968503937007874" bottom="0.1968503937007874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6.140625" style="163" customWidth="1"/>
    <col min="2" max="2" width="58.00390625" style="163" customWidth="1"/>
    <col min="3" max="3" width="19.28125" style="163" customWidth="1"/>
    <col min="4" max="16384" width="9.140625" style="163" customWidth="1"/>
  </cols>
  <sheetData>
    <row r="1" spans="2:3" s="145" customFormat="1" ht="15.75">
      <c r="B1" s="441" t="s">
        <v>1550</v>
      </c>
      <c r="C1" s="441"/>
    </row>
    <row r="2" s="145" customFormat="1" ht="15.75"/>
    <row r="3" spans="1:3" s="146" customFormat="1" ht="43.5" customHeight="1">
      <c r="A3" s="440" t="s">
        <v>244</v>
      </c>
      <c r="B3" s="440"/>
      <c r="C3" s="440"/>
    </row>
    <row r="4" s="145" customFormat="1" ht="15.75"/>
    <row r="5" s="145" customFormat="1" ht="15.75">
      <c r="C5" s="147" t="s">
        <v>245</v>
      </c>
    </row>
    <row r="6" s="145" customFormat="1" ht="16.5" thickBot="1"/>
    <row r="7" spans="1:3" s="145" customFormat="1" ht="16.5" thickBot="1">
      <c r="A7" s="148" t="s">
        <v>2</v>
      </c>
      <c r="B7" s="149" t="s">
        <v>246</v>
      </c>
      <c r="C7" s="150">
        <v>1235551</v>
      </c>
    </row>
    <row r="8" spans="1:3" s="145" customFormat="1" ht="16.5" thickBot="1">
      <c r="A8" s="148" t="s">
        <v>3</v>
      </c>
      <c r="B8" s="149" t="s">
        <v>247</v>
      </c>
      <c r="C8" s="150">
        <v>0</v>
      </c>
    </row>
    <row r="9" spans="1:3" s="145" customFormat="1" ht="16.5" thickBot="1">
      <c r="A9" s="148" t="s">
        <v>4</v>
      </c>
      <c r="B9" s="149" t="s">
        <v>248</v>
      </c>
      <c r="C9" s="150">
        <v>15182973</v>
      </c>
    </row>
    <row r="10" spans="1:3" s="145" customFormat="1" ht="16.5" thickBot="1">
      <c r="A10" s="148" t="s">
        <v>5</v>
      </c>
      <c r="B10" s="149" t="s">
        <v>249</v>
      </c>
      <c r="C10" s="150">
        <v>602455</v>
      </c>
    </row>
    <row r="11" spans="1:3" s="145" customFormat="1" ht="16.5" thickBot="1">
      <c r="A11" s="148" t="s">
        <v>6</v>
      </c>
      <c r="B11" s="149" t="s">
        <v>250</v>
      </c>
      <c r="C11" s="150">
        <v>2504174</v>
      </c>
    </row>
    <row r="12" spans="1:3" s="145" customFormat="1" ht="16.5" thickBot="1">
      <c r="A12" s="148" t="s">
        <v>7</v>
      </c>
      <c r="B12" s="149" t="s">
        <v>251</v>
      </c>
      <c r="C12" s="150">
        <v>4766409</v>
      </c>
    </row>
    <row r="13" spans="1:3" s="145" customFormat="1" ht="16.5" thickBot="1">
      <c r="A13" s="148" t="s">
        <v>8</v>
      </c>
      <c r="B13" s="149" t="s">
        <v>252</v>
      </c>
      <c r="C13" s="150">
        <v>0</v>
      </c>
    </row>
    <row r="14" spans="1:3" s="145" customFormat="1" ht="16.5" thickBot="1">
      <c r="A14" s="148" t="s">
        <v>17</v>
      </c>
      <c r="B14" s="149" t="s">
        <v>253</v>
      </c>
      <c r="C14" s="150">
        <v>0</v>
      </c>
    </row>
    <row r="15" spans="1:3" s="145" customFormat="1" ht="16.5" thickBot="1">
      <c r="A15" s="148" t="s">
        <v>19</v>
      </c>
      <c r="B15" s="149" t="s">
        <v>254</v>
      </c>
      <c r="C15" s="150">
        <v>0</v>
      </c>
    </row>
    <row r="16" spans="1:3" s="145" customFormat="1" ht="16.5" thickBot="1">
      <c r="A16" s="148" t="s">
        <v>21</v>
      </c>
      <c r="B16" s="149" t="s">
        <v>255</v>
      </c>
      <c r="C16" s="150">
        <v>481211</v>
      </c>
    </row>
    <row r="17" spans="1:3" s="145" customFormat="1" ht="16.5" thickBot="1">
      <c r="A17" s="148" t="s">
        <v>23</v>
      </c>
      <c r="B17" s="149" t="s">
        <v>1534</v>
      </c>
      <c r="C17" s="150">
        <v>1201000</v>
      </c>
    </row>
    <row r="18" spans="1:3" s="145" customFormat="1" ht="16.5" thickBot="1">
      <c r="A18" s="148" t="s">
        <v>25</v>
      </c>
      <c r="B18" s="149" t="s">
        <v>1535</v>
      </c>
      <c r="C18" s="150">
        <v>100000</v>
      </c>
    </row>
    <row r="19" spans="1:3" s="145" customFormat="1" ht="16.5" thickBot="1">
      <c r="A19" s="148" t="s">
        <v>27</v>
      </c>
      <c r="B19" s="149" t="s">
        <v>256</v>
      </c>
      <c r="C19" s="150">
        <v>-15380121</v>
      </c>
    </row>
    <row r="20" spans="1:3" s="145" customFormat="1" ht="16.5" thickBot="1">
      <c r="A20" s="148" t="s">
        <v>29</v>
      </c>
      <c r="B20" s="149" t="s">
        <v>1536</v>
      </c>
      <c r="C20" s="150">
        <v>60000</v>
      </c>
    </row>
    <row r="21" spans="1:3" s="154" customFormat="1" ht="16.5" thickBot="1">
      <c r="A21" s="151" t="s">
        <v>31</v>
      </c>
      <c r="B21" s="152" t="s">
        <v>1537</v>
      </c>
      <c r="C21" s="153">
        <f>SUM(C7:C20)</f>
        <v>10753652</v>
      </c>
    </row>
    <row r="22" spans="1:4" s="145" customFormat="1" ht="16.5" thickBot="1">
      <c r="A22" s="156" t="s">
        <v>2</v>
      </c>
      <c r="B22" s="157" t="s">
        <v>257</v>
      </c>
      <c r="C22" s="158">
        <v>0</v>
      </c>
      <c r="D22" s="159"/>
    </row>
    <row r="23" spans="1:4" s="145" customFormat="1" ht="16.5" thickBot="1">
      <c r="A23" s="156" t="s">
        <v>3</v>
      </c>
      <c r="B23" s="157" t="s">
        <v>258</v>
      </c>
      <c r="C23" s="158">
        <v>0</v>
      </c>
      <c r="D23" s="160"/>
    </row>
    <row r="24" spans="1:4" s="145" customFormat="1" ht="16.5" thickBot="1">
      <c r="A24" s="156" t="s">
        <v>4</v>
      </c>
      <c r="B24" s="157" t="s">
        <v>259</v>
      </c>
      <c r="C24" s="158">
        <v>256052</v>
      </c>
      <c r="D24" s="160"/>
    </row>
    <row r="25" spans="1:5" s="145" customFormat="1" ht="16.5" thickBot="1">
      <c r="A25" s="156" t="s">
        <v>5</v>
      </c>
      <c r="B25" s="157" t="s">
        <v>260</v>
      </c>
      <c r="C25" s="158">
        <v>0</v>
      </c>
      <c r="D25" s="160"/>
      <c r="E25" s="161"/>
    </row>
    <row r="26" spans="1:4" s="145" customFormat="1" ht="16.5" thickBot="1">
      <c r="A26" s="156" t="s">
        <v>6</v>
      </c>
      <c r="B26" s="157" t="s">
        <v>261</v>
      </c>
      <c r="C26" s="158">
        <v>10102210</v>
      </c>
      <c r="D26" s="160"/>
    </row>
    <row r="27" spans="1:4" s="145" customFormat="1" ht="16.5" thickBot="1">
      <c r="A27" s="156" t="s">
        <v>7</v>
      </c>
      <c r="B27" s="157" t="s">
        <v>262</v>
      </c>
      <c r="C27" s="158">
        <v>0</v>
      </c>
      <c r="D27" s="160"/>
    </row>
    <row r="28" spans="1:4" s="145" customFormat="1" ht="16.5" thickBot="1">
      <c r="A28" s="156" t="s">
        <v>8</v>
      </c>
      <c r="B28" s="157" t="s">
        <v>263</v>
      </c>
      <c r="C28" s="158">
        <v>258985</v>
      </c>
      <c r="D28" s="160"/>
    </row>
    <row r="29" spans="1:4" s="145" customFormat="1" ht="16.5" thickBot="1">
      <c r="A29" s="156" t="s">
        <v>17</v>
      </c>
      <c r="B29" s="157" t="s">
        <v>264</v>
      </c>
      <c r="C29" s="158">
        <v>635520</v>
      </c>
      <c r="D29" s="160"/>
    </row>
    <row r="30" spans="1:4" s="145" customFormat="1" ht="16.5" thickBot="1">
      <c r="A30" s="156" t="s">
        <v>19</v>
      </c>
      <c r="B30" s="157" t="s">
        <v>265</v>
      </c>
      <c r="C30" s="158">
        <v>0</v>
      </c>
      <c r="D30" s="160"/>
    </row>
    <row r="31" spans="1:4" s="145" customFormat="1" ht="16.5" thickBot="1">
      <c r="A31" s="156" t="s">
        <v>21</v>
      </c>
      <c r="B31" s="157" t="s">
        <v>266</v>
      </c>
      <c r="C31" s="158">
        <v>178877</v>
      </c>
      <c r="D31" s="160"/>
    </row>
    <row r="32" spans="1:4" s="145" customFormat="1" ht="16.5" thickBot="1">
      <c r="A32" s="156" t="s">
        <v>23</v>
      </c>
      <c r="B32" s="157" t="s">
        <v>1538</v>
      </c>
      <c r="C32" s="158">
        <v>641672</v>
      </c>
      <c r="D32" s="160"/>
    </row>
    <row r="33" spans="1:4" s="145" customFormat="1" ht="16.5" thickBot="1">
      <c r="A33" s="156" t="s">
        <v>25</v>
      </c>
      <c r="B33" s="157" t="s">
        <v>267</v>
      </c>
      <c r="C33" s="162">
        <v>0</v>
      </c>
      <c r="D33" s="163"/>
    </row>
    <row r="34" spans="1:3" s="154" customFormat="1" ht="16.5" thickBot="1">
      <c r="A34" s="155" t="s">
        <v>27</v>
      </c>
      <c r="B34" s="152" t="s">
        <v>1539</v>
      </c>
      <c r="C34" s="153">
        <f>SUM(C22:C33)</f>
        <v>12073316</v>
      </c>
    </row>
    <row r="35" s="145" customFormat="1" ht="15.75"/>
    <row r="36" s="145" customFormat="1" ht="15.75"/>
    <row r="37" s="145" customFormat="1" ht="15.75"/>
    <row r="38" s="145" customFormat="1" ht="15.75"/>
    <row r="39" s="145" customFormat="1" ht="15.75"/>
    <row r="40" s="145" customFormat="1" ht="15.75"/>
    <row r="41" s="145" customFormat="1" ht="15.75"/>
    <row r="42" s="145" customFormat="1" ht="15.75"/>
    <row r="43" s="145" customFormat="1" ht="15.75"/>
    <row r="44" s="145" customFormat="1" ht="15.75"/>
    <row r="45" s="145" customFormat="1" ht="15.75"/>
    <row r="46" s="145" customFormat="1" ht="15.75"/>
    <row r="47" s="145" customFormat="1" ht="15.75"/>
    <row r="48" s="145" customFormat="1" ht="15.75"/>
    <row r="49" s="145" customFormat="1" ht="15.75"/>
    <row r="50" s="145" customFormat="1" ht="15.75"/>
    <row r="51" s="145" customFormat="1" ht="15.75"/>
    <row r="52" s="145" customFormat="1" ht="15.75"/>
    <row r="53" s="145" customFormat="1" ht="15.75"/>
    <row r="54" s="145" customFormat="1" ht="15.75"/>
    <row r="55" s="145" customFormat="1" ht="15.75"/>
    <row r="56" s="145" customFormat="1" ht="15.75"/>
    <row r="57" s="145" customFormat="1" ht="15.75"/>
    <row r="58" s="145" customFormat="1" ht="15.75"/>
    <row r="59" s="145" customFormat="1" ht="15.75"/>
    <row r="60" s="145" customFormat="1" ht="15.75"/>
    <row r="61" s="145" customFormat="1" ht="15.75"/>
    <row r="62" s="145" customFormat="1" ht="15.75"/>
    <row r="63" s="145" customFormat="1" ht="15.75"/>
    <row r="64" s="145" customFormat="1" ht="15.75"/>
    <row r="65" s="145" customFormat="1" ht="15.75"/>
    <row r="66" s="145" customFormat="1" ht="15.75"/>
    <row r="67" s="145" customFormat="1" ht="15.75"/>
    <row r="68" s="145" customFormat="1" ht="15.75"/>
    <row r="69" s="145" customFormat="1" ht="15.75"/>
    <row r="70" s="145" customFormat="1" ht="15.75"/>
    <row r="71" s="145" customFormat="1" ht="15.75"/>
    <row r="72" s="145" customFormat="1" ht="15.75"/>
    <row r="73" s="145" customFormat="1" ht="15.75"/>
    <row r="74" s="145" customFormat="1" ht="15.75"/>
    <row r="75" s="145" customFormat="1" ht="15.75"/>
    <row r="76" s="145" customFormat="1" ht="15.75"/>
    <row r="77" s="145" customFormat="1" ht="15.75"/>
    <row r="78" s="145" customFormat="1" ht="15.75"/>
    <row r="79" s="145" customFormat="1" ht="15.75"/>
    <row r="80" s="145" customFormat="1" ht="15.75"/>
    <row r="81" s="145" customFormat="1" ht="15.75"/>
    <row r="82" s="145" customFormat="1" ht="15.75"/>
    <row r="83" s="145" customFormat="1" ht="15.75"/>
    <row r="84" s="145" customFormat="1" ht="15.75"/>
    <row r="85" s="145" customFormat="1" ht="15.75"/>
    <row r="86" s="145" customFormat="1" ht="15.75"/>
    <row r="87" s="145" customFormat="1" ht="15.75"/>
    <row r="88" s="145" customFormat="1" ht="15.75"/>
    <row r="89" s="145" customFormat="1" ht="15.75"/>
    <row r="90" s="145" customFormat="1" ht="15.75"/>
    <row r="91" s="145" customFormat="1" ht="15.75"/>
    <row r="92" s="145" customFormat="1" ht="15.75"/>
  </sheetData>
  <sheetProtection password="F799" sheet="1"/>
  <mergeCells count="2">
    <mergeCell ref="A3:C3"/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6.140625" style="163" customWidth="1"/>
    <col min="2" max="2" width="34.7109375" style="163" customWidth="1"/>
    <col min="3" max="3" width="18.8515625" style="163" customWidth="1"/>
    <col min="4" max="4" width="15.7109375" style="163" customWidth="1"/>
    <col min="5" max="5" width="16.140625" style="163" customWidth="1"/>
    <col min="6" max="16384" width="9.140625" style="163" customWidth="1"/>
  </cols>
  <sheetData>
    <row r="1" spans="2:5" ht="15" customHeight="1">
      <c r="B1" s="445" t="s">
        <v>1551</v>
      </c>
      <c r="C1" s="445"/>
      <c r="D1" s="445"/>
      <c r="E1" s="445"/>
    </row>
    <row r="3" spans="1:5" ht="18.75">
      <c r="A3" s="442" t="s">
        <v>268</v>
      </c>
      <c r="B3" s="442"/>
      <c r="C3" s="442"/>
      <c r="D3" s="442"/>
      <c r="E3" s="442"/>
    </row>
    <row r="5" spans="1:2" ht="21.75" customHeight="1">
      <c r="A5" s="443" t="s">
        <v>269</v>
      </c>
      <c r="B5" s="443"/>
    </row>
    <row r="7" spans="1:5" ht="15">
      <c r="A7" s="444" t="s">
        <v>270</v>
      </c>
      <c r="B7" s="444"/>
      <c r="C7" s="444"/>
      <c r="D7" s="444"/>
      <c r="E7" s="444"/>
    </row>
    <row r="8" ht="15">
      <c r="E8" s="164" t="s">
        <v>271</v>
      </c>
    </row>
    <row r="9" ht="15.75" thickBot="1"/>
    <row r="10" spans="1:5" s="166" customFormat="1" ht="16.5" thickBot="1">
      <c r="A10" s="165" t="s">
        <v>67</v>
      </c>
      <c r="B10" s="165" t="s">
        <v>272</v>
      </c>
      <c r="C10" s="165" t="s">
        <v>273</v>
      </c>
      <c r="D10" s="165" t="s">
        <v>274</v>
      </c>
      <c r="E10" s="165" t="s">
        <v>275</v>
      </c>
    </row>
    <row r="11" spans="1:5" ht="16.5" thickBot="1">
      <c r="A11" s="167" t="s">
        <v>2</v>
      </c>
      <c r="B11" s="168" t="s">
        <v>276</v>
      </c>
      <c r="C11" s="169">
        <v>2718958</v>
      </c>
      <c r="D11" s="169">
        <v>776355</v>
      </c>
      <c r="E11" s="150">
        <f>C11-D11</f>
        <v>1942603</v>
      </c>
    </row>
    <row r="12" spans="1:5" ht="16.5" thickBot="1">
      <c r="A12" s="167" t="s">
        <v>3</v>
      </c>
      <c r="B12" s="168" t="s">
        <v>277</v>
      </c>
      <c r="C12" s="169">
        <v>33596943</v>
      </c>
      <c r="D12" s="169">
        <v>5393342</v>
      </c>
      <c r="E12" s="150">
        <f aca="true" t="shared" si="0" ref="E12:E37">C12-D12</f>
        <v>28203601</v>
      </c>
    </row>
    <row r="13" spans="1:5" ht="16.5" thickBot="1">
      <c r="A13" s="167" t="s">
        <v>4</v>
      </c>
      <c r="B13" s="168" t="s">
        <v>278</v>
      </c>
      <c r="C13" s="169">
        <v>184000</v>
      </c>
      <c r="D13" s="169">
        <v>184000</v>
      </c>
      <c r="E13" s="150">
        <f t="shared" si="0"/>
        <v>0</v>
      </c>
    </row>
    <row r="14" spans="1:5" ht="16.5" thickBot="1">
      <c r="A14" s="167" t="s">
        <v>5</v>
      </c>
      <c r="B14" s="168" t="s">
        <v>279</v>
      </c>
      <c r="C14" s="169">
        <v>140000</v>
      </c>
      <c r="D14" s="169">
        <v>78144</v>
      </c>
      <c r="E14" s="150">
        <f t="shared" si="0"/>
        <v>61856</v>
      </c>
    </row>
    <row r="15" spans="1:5" ht="16.5" thickBot="1">
      <c r="A15" s="167" t="s">
        <v>6</v>
      </c>
      <c r="B15" s="168" t="s">
        <v>280</v>
      </c>
      <c r="C15" s="169">
        <v>63599472</v>
      </c>
      <c r="D15" s="169">
        <v>14197985</v>
      </c>
      <c r="E15" s="150">
        <f t="shared" si="0"/>
        <v>49401487</v>
      </c>
    </row>
    <row r="16" spans="1:5" ht="16.5" thickBot="1">
      <c r="A16" s="167" t="s">
        <v>7</v>
      </c>
      <c r="B16" s="168" t="s">
        <v>281</v>
      </c>
      <c r="C16" s="169">
        <v>1593000</v>
      </c>
      <c r="D16" s="169">
        <v>985030</v>
      </c>
      <c r="E16" s="150">
        <f t="shared" si="0"/>
        <v>607970</v>
      </c>
    </row>
    <row r="17" spans="1:5" ht="16.5" thickBot="1">
      <c r="A17" s="167" t="s">
        <v>8</v>
      </c>
      <c r="B17" s="168" t="s">
        <v>282</v>
      </c>
      <c r="C17" s="169">
        <v>1472000</v>
      </c>
      <c r="D17" s="169">
        <v>910002</v>
      </c>
      <c r="E17" s="150">
        <f t="shared" si="0"/>
        <v>561998</v>
      </c>
    </row>
    <row r="18" spans="1:5" ht="16.5" thickBot="1">
      <c r="A18" s="167" t="s">
        <v>17</v>
      </c>
      <c r="B18" s="168" t="s">
        <v>283</v>
      </c>
      <c r="C18" s="169">
        <v>169000</v>
      </c>
      <c r="D18" s="169">
        <v>163000</v>
      </c>
      <c r="E18" s="150">
        <f t="shared" si="0"/>
        <v>6000</v>
      </c>
    </row>
    <row r="19" spans="1:5" ht="16.5" thickBot="1">
      <c r="A19" s="167" t="s">
        <v>19</v>
      </c>
      <c r="B19" s="168" t="s">
        <v>136</v>
      </c>
      <c r="C19" s="169">
        <v>380000</v>
      </c>
      <c r="D19" s="169">
        <v>193822</v>
      </c>
      <c r="E19" s="150">
        <f t="shared" si="0"/>
        <v>186178</v>
      </c>
    </row>
    <row r="20" spans="1:5" ht="16.5" thickBot="1">
      <c r="A20" s="167" t="s">
        <v>21</v>
      </c>
      <c r="B20" s="168" t="s">
        <v>284</v>
      </c>
      <c r="C20" s="169">
        <v>1569000</v>
      </c>
      <c r="D20" s="169">
        <v>721804</v>
      </c>
      <c r="E20" s="150">
        <f t="shared" si="0"/>
        <v>847196</v>
      </c>
    </row>
    <row r="21" spans="1:5" ht="16.5" thickBot="1">
      <c r="A21" s="167" t="s">
        <v>23</v>
      </c>
      <c r="B21" s="168" t="s">
        <v>285</v>
      </c>
      <c r="C21" s="169">
        <v>3533998</v>
      </c>
      <c r="D21" s="169">
        <v>1024272</v>
      </c>
      <c r="E21" s="150">
        <f t="shared" si="0"/>
        <v>2509726</v>
      </c>
    </row>
    <row r="22" spans="1:5" ht="16.5" thickBot="1">
      <c r="A22" s="167" t="s">
        <v>25</v>
      </c>
      <c r="B22" s="170" t="s">
        <v>286</v>
      </c>
      <c r="C22" s="169">
        <v>13837765</v>
      </c>
      <c r="D22" s="169">
        <v>2848282</v>
      </c>
      <c r="E22" s="150">
        <f t="shared" si="0"/>
        <v>10989483</v>
      </c>
    </row>
    <row r="23" spans="1:5" ht="16.5" thickBot="1">
      <c r="A23" s="167" t="s">
        <v>27</v>
      </c>
      <c r="B23" s="171" t="s">
        <v>287</v>
      </c>
      <c r="C23" s="169">
        <v>189000</v>
      </c>
      <c r="D23" s="169">
        <v>156964</v>
      </c>
      <c r="E23" s="150">
        <f t="shared" si="0"/>
        <v>32036</v>
      </c>
    </row>
    <row r="24" spans="1:5" ht="16.5" thickBot="1">
      <c r="A24" s="167" t="s">
        <v>29</v>
      </c>
      <c r="B24" s="172" t="s">
        <v>288</v>
      </c>
      <c r="C24" s="169">
        <v>6523043</v>
      </c>
      <c r="D24" s="169">
        <v>4695037</v>
      </c>
      <c r="E24" s="150">
        <f t="shared" si="0"/>
        <v>1828006</v>
      </c>
    </row>
    <row r="25" spans="1:5" ht="16.5" thickBot="1">
      <c r="A25" s="167" t="s">
        <v>31</v>
      </c>
      <c r="B25" s="168" t="s">
        <v>289</v>
      </c>
      <c r="C25" s="169">
        <v>513000</v>
      </c>
      <c r="D25" s="169">
        <v>204929</v>
      </c>
      <c r="E25" s="150">
        <f t="shared" si="0"/>
        <v>308071</v>
      </c>
    </row>
    <row r="26" spans="1:5" ht="16.5" thickBot="1">
      <c r="A26" s="167" t="s">
        <v>33</v>
      </c>
      <c r="B26" s="168" t="s">
        <v>290</v>
      </c>
      <c r="C26" s="169">
        <v>6507214</v>
      </c>
      <c r="D26" s="169">
        <v>3300698</v>
      </c>
      <c r="E26" s="150">
        <f t="shared" si="0"/>
        <v>3206516</v>
      </c>
    </row>
    <row r="27" spans="1:5" ht="16.5" thickBot="1">
      <c r="A27" s="167" t="s">
        <v>35</v>
      </c>
      <c r="B27" s="168" t="s">
        <v>291</v>
      </c>
      <c r="C27" s="169">
        <v>8000000</v>
      </c>
      <c r="D27" s="169">
        <v>2775329</v>
      </c>
      <c r="E27" s="150">
        <f t="shared" si="0"/>
        <v>5224671</v>
      </c>
    </row>
    <row r="28" spans="1:5" ht="16.5" thickBot="1">
      <c r="A28" s="167" t="s">
        <v>37</v>
      </c>
      <c r="B28" s="170" t="s">
        <v>292</v>
      </c>
      <c r="C28" s="169">
        <v>121000</v>
      </c>
      <c r="D28" s="169">
        <v>52039</v>
      </c>
      <c r="E28" s="150">
        <f t="shared" si="0"/>
        <v>68961</v>
      </c>
    </row>
    <row r="29" spans="1:5" ht="16.5" thickBot="1">
      <c r="A29" s="167" t="s">
        <v>39</v>
      </c>
      <c r="B29" s="171" t="s">
        <v>293</v>
      </c>
      <c r="C29" s="169">
        <v>102000</v>
      </c>
      <c r="D29" s="169">
        <v>96442</v>
      </c>
      <c r="E29" s="150">
        <f t="shared" si="0"/>
        <v>5558</v>
      </c>
    </row>
    <row r="30" spans="1:5" ht="16.5" thickBot="1">
      <c r="A30" s="167" t="s">
        <v>41</v>
      </c>
      <c r="B30" s="171" t="s">
        <v>294</v>
      </c>
      <c r="C30" s="169">
        <v>41697667</v>
      </c>
      <c r="D30" s="169">
        <v>3762956</v>
      </c>
      <c r="E30" s="150">
        <f t="shared" si="0"/>
        <v>37934711</v>
      </c>
    </row>
    <row r="31" spans="1:5" ht="16.5" thickBot="1">
      <c r="A31" s="167" t="s">
        <v>43</v>
      </c>
      <c r="B31" s="171" t="s">
        <v>295</v>
      </c>
      <c r="C31" s="169">
        <v>457000</v>
      </c>
      <c r="D31" s="169">
        <v>91926</v>
      </c>
      <c r="E31" s="150">
        <f t="shared" si="0"/>
        <v>365074</v>
      </c>
    </row>
    <row r="32" spans="1:5" ht="16.5" thickBot="1">
      <c r="A32" s="167" t="s">
        <v>45</v>
      </c>
      <c r="B32" s="171" t="s">
        <v>296</v>
      </c>
      <c r="C32" s="169">
        <v>563000</v>
      </c>
      <c r="D32" s="169">
        <v>1975</v>
      </c>
      <c r="E32" s="150">
        <f t="shared" si="0"/>
        <v>561025</v>
      </c>
    </row>
    <row r="33" spans="1:5" ht="16.5" thickBot="1">
      <c r="A33" s="167" t="s">
        <v>47</v>
      </c>
      <c r="B33" s="171" t="s">
        <v>297</v>
      </c>
      <c r="C33" s="169">
        <v>4170000</v>
      </c>
      <c r="D33" s="169">
        <v>0</v>
      </c>
      <c r="E33" s="150">
        <f t="shared" si="0"/>
        <v>4170000</v>
      </c>
    </row>
    <row r="34" spans="1:5" ht="16.5" thickBot="1">
      <c r="A34" s="167" t="s">
        <v>49</v>
      </c>
      <c r="B34" s="171" t="s">
        <v>298</v>
      </c>
      <c r="C34" s="169">
        <v>285580000</v>
      </c>
      <c r="D34" s="169">
        <v>9282398</v>
      </c>
      <c r="E34" s="150">
        <f t="shared" si="0"/>
        <v>276297602</v>
      </c>
    </row>
    <row r="35" spans="1:5" ht="16.5" thickBot="1">
      <c r="A35" s="167" t="s">
        <v>51</v>
      </c>
      <c r="B35" s="171" t="s">
        <v>299</v>
      </c>
      <c r="C35" s="169">
        <v>354134000</v>
      </c>
      <c r="D35" s="169">
        <v>106262024</v>
      </c>
      <c r="E35" s="150">
        <f t="shared" si="0"/>
        <v>247871976</v>
      </c>
    </row>
    <row r="36" spans="1:5" ht="16.5" thickBot="1">
      <c r="A36" s="167" t="s">
        <v>53</v>
      </c>
      <c r="B36" s="171" t="s">
        <v>300</v>
      </c>
      <c r="C36" s="169">
        <v>19232109</v>
      </c>
      <c r="D36" s="169">
        <v>4833417</v>
      </c>
      <c r="E36" s="150">
        <f t="shared" si="0"/>
        <v>14398692</v>
      </c>
    </row>
    <row r="37" spans="1:5" ht="16.5" thickBot="1">
      <c r="A37" s="167" t="s">
        <v>55</v>
      </c>
      <c r="B37" s="171" t="s">
        <v>301</v>
      </c>
      <c r="C37" s="169">
        <v>41950172</v>
      </c>
      <c r="D37" s="169">
        <v>2942261</v>
      </c>
      <c r="E37" s="150">
        <f t="shared" si="0"/>
        <v>39007911</v>
      </c>
    </row>
    <row r="38" spans="1:5" s="175" customFormat="1" ht="33.75" customHeight="1" thickBot="1">
      <c r="A38" s="165" t="s">
        <v>57</v>
      </c>
      <c r="B38" s="173" t="s">
        <v>302</v>
      </c>
      <c r="C38" s="174">
        <f>SUM(C11:C37)</f>
        <v>892533341</v>
      </c>
      <c r="D38" s="174">
        <f>SUM(D11:D37)</f>
        <v>165934433</v>
      </c>
      <c r="E38" s="153" t="str">
        <f>IMSUB(C38,D38)</f>
        <v>726598908</v>
      </c>
    </row>
    <row r="48" spans="1:5" ht="15">
      <c r="A48" s="444" t="s">
        <v>303</v>
      </c>
      <c r="B48" s="444"/>
      <c r="C48" s="444"/>
      <c r="D48" s="444"/>
      <c r="E48" s="444"/>
    </row>
    <row r="49" ht="15">
      <c r="E49" s="164" t="s">
        <v>271</v>
      </c>
    </row>
    <row r="50" ht="15.75" thickBot="1"/>
    <row r="51" spans="1:5" ht="16.5" thickBot="1">
      <c r="A51" s="165" t="s">
        <v>67</v>
      </c>
      <c r="B51" s="165" t="s">
        <v>272</v>
      </c>
      <c r="C51" s="165" t="s">
        <v>273</v>
      </c>
      <c r="D51" s="165" t="s">
        <v>274</v>
      </c>
      <c r="E51" s="165" t="s">
        <v>275</v>
      </c>
    </row>
    <row r="52" spans="1:5" ht="16.5" thickBot="1">
      <c r="A52" s="167" t="s">
        <v>57</v>
      </c>
      <c r="B52" s="172" t="s">
        <v>304</v>
      </c>
      <c r="C52" s="176">
        <v>136000</v>
      </c>
      <c r="D52" s="176">
        <v>97467</v>
      </c>
      <c r="E52" s="177">
        <f aca="true" t="shared" si="1" ref="E52:E57">C52-D52</f>
        <v>38533</v>
      </c>
    </row>
    <row r="53" spans="1:5" ht="16.5" thickBot="1">
      <c r="A53" s="167" t="s">
        <v>59</v>
      </c>
      <c r="B53" s="168" t="s">
        <v>305</v>
      </c>
      <c r="C53" s="178">
        <v>34000</v>
      </c>
      <c r="D53" s="178">
        <v>0</v>
      </c>
      <c r="E53" s="177">
        <f t="shared" si="1"/>
        <v>34000</v>
      </c>
    </row>
    <row r="54" spans="1:5" ht="16.5" thickBot="1">
      <c r="A54" s="167" t="s">
        <v>61</v>
      </c>
      <c r="B54" s="168" t="s">
        <v>306</v>
      </c>
      <c r="C54" s="178">
        <v>7539000</v>
      </c>
      <c r="D54" s="178">
        <v>0</v>
      </c>
      <c r="E54" s="177">
        <f t="shared" si="1"/>
        <v>7539000</v>
      </c>
    </row>
    <row r="55" spans="1:5" ht="16.5" thickBot="1">
      <c r="A55" s="167" t="s">
        <v>62</v>
      </c>
      <c r="B55" s="168" t="s">
        <v>307</v>
      </c>
      <c r="C55" s="178">
        <v>253876308</v>
      </c>
      <c r="D55" s="178">
        <v>100908764</v>
      </c>
      <c r="E55" s="177">
        <f t="shared" si="1"/>
        <v>152967544</v>
      </c>
    </row>
    <row r="56" spans="1:5" ht="16.5" thickBot="1">
      <c r="A56" s="167" t="s">
        <v>72</v>
      </c>
      <c r="B56" s="168" t="s">
        <v>308</v>
      </c>
      <c r="C56" s="178">
        <v>4480000</v>
      </c>
      <c r="D56" s="178">
        <v>0</v>
      </c>
      <c r="E56" s="177">
        <f t="shared" si="1"/>
        <v>4480000</v>
      </c>
    </row>
    <row r="57" spans="1:5" ht="16.5" thickBot="1">
      <c r="A57" s="167" t="s">
        <v>74</v>
      </c>
      <c r="B57" s="179" t="s">
        <v>309</v>
      </c>
      <c r="C57" s="180">
        <v>766000</v>
      </c>
      <c r="D57" s="180">
        <v>0</v>
      </c>
      <c r="E57" s="177">
        <f t="shared" si="1"/>
        <v>766000</v>
      </c>
    </row>
    <row r="58" spans="1:5" s="175" customFormat="1" ht="32.25" thickBot="1">
      <c r="A58" s="167" t="s">
        <v>79</v>
      </c>
      <c r="B58" s="181" t="s">
        <v>310</v>
      </c>
      <c r="C58" s="174">
        <f>SUM(C52:C57)</f>
        <v>266831308</v>
      </c>
      <c r="D58" s="174">
        <f>SUM(D52:D57)</f>
        <v>101006231</v>
      </c>
      <c r="E58" s="182" t="str">
        <f>IMSUB(C58,D58)</f>
        <v>165825077</v>
      </c>
    </row>
    <row r="59" ht="15.75">
      <c r="E59" s="183"/>
    </row>
    <row r="63" spans="1:5" ht="15">
      <c r="A63" s="444" t="s">
        <v>311</v>
      </c>
      <c r="B63" s="444"/>
      <c r="C63" s="444"/>
      <c r="D63" s="444"/>
      <c r="E63" s="444"/>
    </row>
    <row r="64" ht="15">
      <c r="E64" s="164" t="s">
        <v>271</v>
      </c>
    </row>
    <row r="65" ht="15.75" thickBot="1"/>
    <row r="66" spans="1:5" ht="16.5" thickBot="1">
      <c r="A66" s="165" t="s">
        <v>67</v>
      </c>
      <c r="B66" s="165" t="s">
        <v>272</v>
      </c>
      <c r="C66" s="165" t="s">
        <v>273</v>
      </c>
      <c r="D66" s="165" t="s">
        <v>274</v>
      </c>
      <c r="E66" s="165" t="s">
        <v>275</v>
      </c>
    </row>
    <row r="67" spans="1:5" ht="16.5" thickBot="1">
      <c r="A67" s="167" t="s">
        <v>139</v>
      </c>
      <c r="B67" s="170" t="s">
        <v>312</v>
      </c>
      <c r="C67" s="184">
        <v>1393000</v>
      </c>
      <c r="D67" s="184">
        <v>654767</v>
      </c>
      <c r="E67" s="185">
        <f>C67-D67</f>
        <v>738233</v>
      </c>
    </row>
    <row r="68" spans="1:5" ht="16.5" thickBot="1">
      <c r="A68" s="167" t="s">
        <v>211</v>
      </c>
      <c r="B68" s="171" t="s">
        <v>313</v>
      </c>
      <c r="C68" s="186">
        <v>170000</v>
      </c>
      <c r="D68" s="186">
        <v>61207</v>
      </c>
      <c r="E68" s="185">
        <f aca="true" t="shared" si="2" ref="E68:E78">C68-D68</f>
        <v>108793</v>
      </c>
    </row>
    <row r="69" spans="1:5" ht="16.5" thickBot="1">
      <c r="A69" s="167" t="s">
        <v>216</v>
      </c>
      <c r="B69" s="172" t="s">
        <v>305</v>
      </c>
      <c r="C69" s="186">
        <v>11370540</v>
      </c>
      <c r="D69" s="186">
        <v>0</v>
      </c>
      <c r="E69" s="185">
        <f t="shared" si="2"/>
        <v>11370540</v>
      </c>
    </row>
    <row r="70" spans="1:5" ht="16.5" thickBot="1">
      <c r="A70" s="167" t="s">
        <v>232</v>
      </c>
      <c r="B70" s="170" t="s">
        <v>314</v>
      </c>
      <c r="C70" s="186">
        <v>2446500</v>
      </c>
      <c r="D70" s="186">
        <v>0</v>
      </c>
      <c r="E70" s="185">
        <f t="shared" si="2"/>
        <v>2446500</v>
      </c>
    </row>
    <row r="71" spans="1:5" ht="16.5" thickBot="1">
      <c r="A71" s="167" t="s">
        <v>315</v>
      </c>
      <c r="B71" s="171" t="s">
        <v>316</v>
      </c>
      <c r="C71" s="186">
        <v>79000</v>
      </c>
      <c r="D71" s="186">
        <v>79000</v>
      </c>
      <c r="E71" s="185">
        <f t="shared" si="2"/>
        <v>0</v>
      </c>
    </row>
    <row r="72" spans="1:5" ht="16.5" thickBot="1">
      <c r="A72" s="167" t="s">
        <v>317</v>
      </c>
      <c r="B72" s="171" t="s">
        <v>318</v>
      </c>
      <c r="C72" s="187">
        <v>1656000</v>
      </c>
      <c r="D72" s="187">
        <v>0</v>
      </c>
      <c r="E72" s="185">
        <f t="shared" si="2"/>
        <v>1656000</v>
      </c>
    </row>
    <row r="73" spans="1:5" ht="16.5" thickBot="1">
      <c r="A73" s="167" t="s">
        <v>319</v>
      </c>
      <c r="B73" s="171" t="s">
        <v>320</v>
      </c>
      <c r="C73" s="188">
        <v>56000</v>
      </c>
      <c r="D73" s="188">
        <v>20164</v>
      </c>
      <c r="E73" s="185">
        <f t="shared" si="2"/>
        <v>35836</v>
      </c>
    </row>
    <row r="74" spans="1:5" ht="16.5" thickBot="1">
      <c r="A74" s="167" t="s">
        <v>321</v>
      </c>
      <c r="B74" s="171" t="s">
        <v>322</v>
      </c>
      <c r="C74" s="189">
        <v>24488908</v>
      </c>
      <c r="D74" s="189">
        <v>743556</v>
      </c>
      <c r="E74" s="185">
        <f t="shared" si="2"/>
        <v>23745352</v>
      </c>
    </row>
    <row r="75" spans="1:5" ht="16.5" thickBot="1">
      <c r="A75" s="167" t="s">
        <v>323</v>
      </c>
      <c r="B75" s="171" t="s">
        <v>324</v>
      </c>
      <c r="C75" s="189">
        <v>250000</v>
      </c>
      <c r="D75" s="189">
        <v>30847</v>
      </c>
      <c r="E75" s="185">
        <f t="shared" si="2"/>
        <v>219153</v>
      </c>
    </row>
    <row r="76" spans="1:5" ht="16.5" thickBot="1">
      <c r="A76" s="167" t="s">
        <v>325</v>
      </c>
      <c r="B76" s="171" t="s">
        <v>326</v>
      </c>
      <c r="C76" s="189">
        <v>750000</v>
      </c>
      <c r="D76" s="189">
        <v>44264</v>
      </c>
      <c r="E76" s="185">
        <f t="shared" si="2"/>
        <v>705736</v>
      </c>
    </row>
    <row r="77" spans="1:5" ht="16.5" thickBot="1">
      <c r="A77" s="167" t="s">
        <v>327</v>
      </c>
      <c r="B77" s="179" t="s">
        <v>328</v>
      </c>
      <c r="C77" s="189">
        <v>350000</v>
      </c>
      <c r="D77" s="189">
        <v>23222</v>
      </c>
      <c r="E77" s="185">
        <f t="shared" si="2"/>
        <v>326778</v>
      </c>
    </row>
    <row r="78" spans="1:5" s="175" customFormat="1" ht="19.5" customHeight="1" thickBot="1">
      <c r="A78" s="167" t="s">
        <v>329</v>
      </c>
      <c r="B78" s="190" t="s">
        <v>330</v>
      </c>
      <c r="C78" s="191">
        <f>SUM(C67:C77)</f>
        <v>43009948</v>
      </c>
      <c r="D78" s="191">
        <f>SUM(D67:D77)</f>
        <v>1657027</v>
      </c>
      <c r="E78" s="192">
        <f t="shared" si="2"/>
        <v>41352921</v>
      </c>
    </row>
    <row r="79" spans="1:5" s="175" customFormat="1" ht="16.5" thickBot="1">
      <c r="A79" s="167" t="s">
        <v>331</v>
      </c>
      <c r="B79" s="193" t="s">
        <v>332</v>
      </c>
      <c r="C79" s="191">
        <f>SUM(C38,C58,C78)</f>
        <v>1202374597</v>
      </c>
      <c r="D79" s="191">
        <f>SUM(D38,D58,D78)</f>
        <v>268597691</v>
      </c>
      <c r="E79" s="182" t="str">
        <f>IMSUB(C79,D79)</f>
        <v>933776906</v>
      </c>
    </row>
    <row r="81" ht="15">
      <c r="E81" s="194"/>
    </row>
  </sheetData>
  <sheetProtection password="F799" sheet="1"/>
  <mergeCells count="6">
    <mergeCell ref="A3:E3"/>
    <mergeCell ref="A5:B5"/>
    <mergeCell ref="A7:E7"/>
    <mergeCell ref="A48:E48"/>
    <mergeCell ref="A63:E63"/>
    <mergeCell ref="B1:E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6.140625" style="0" customWidth="1"/>
    <col min="2" max="2" width="60.7109375" style="0" customWidth="1"/>
    <col min="3" max="3" width="20.421875" style="0" customWidth="1"/>
  </cols>
  <sheetData>
    <row r="1" spans="1:3" ht="12.75">
      <c r="A1" s="340" t="s">
        <v>1552</v>
      </c>
      <c r="B1" s="340"/>
      <c r="C1" s="340"/>
    </row>
    <row r="3" spans="1:3" ht="12.75">
      <c r="A3" s="446" t="s">
        <v>717</v>
      </c>
      <c r="B3" s="446"/>
      <c r="C3" s="446"/>
    </row>
    <row r="5" ht="13.5" thickBot="1">
      <c r="C5" s="235" t="s">
        <v>142</v>
      </c>
    </row>
    <row r="6" spans="1:3" ht="15.75">
      <c r="A6" s="298" t="s">
        <v>67</v>
      </c>
      <c r="B6" s="298" t="s">
        <v>187</v>
      </c>
      <c r="C6" s="298" t="s">
        <v>194</v>
      </c>
    </row>
    <row r="7" spans="1:3" ht="31.5">
      <c r="A7" s="309" t="s">
        <v>2</v>
      </c>
      <c r="B7" s="305" t="s">
        <v>713</v>
      </c>
      <c r="C7" s="307">
        <f>SUM(C8:C9)</f>
        <v>15505</v>
      </c>
    </row>
    <row r="8" spans="1:3" ht="15.75">
      <c r="A8" s="299" t="s">
        <v>3</v>
      </c>
      <c r="B8" s="303" t="s">
        <v>714</v>
      </c>
      <c r="C8" s="301">
        <v>15371</v>
      </c>
    </row>
    <row r="9" spans="1:3" ht="15.75">
      <c r="A9" s="299" t="s">
        <v>4</v>
      </c>
      <c r="B9" s="303" t="s">
        <v>715</v>
      </c>
      <c r="C9" s="301">
        <v>134</v>
      </c>
    </row>
    <row r="10" spans="1:3" ht="15.75">
      <c r="A10" s="299" t="s">
        <v>5</v>
      </c>
      <c r="B10" s="303" t="s">
        <v>1531</v>
      </c>
      <c r="C10" s="301">
        <v>282623</v>
      </c>
    </row>
    <row r="11" spans="1:3" ht="15.75">
      <c r="A11" s="299" t="s">
        <v>6</v>
      </c>
      <c r="B11" s="303" t="s">
        <v>1532</v>
      </c>
      <c r="C11" s="301">
        <v>261526</v>
      </c>
    </row>
    <row r="12" spans="1:3" ht="15.75">
      <c r="A12" s="299" t="s">
        <v>7</v>
      </c>
      <c r="B12" s="303" t="s">
        <v>1533</v>
      </c>
      <c r="C12" s="301">
        <v>22815</v>
      </c>
    </row>
    <row r="13" spans="1:3" ht="31.5">
      <c r="A13" s="310" t="s">
        <v>17</v>
      </c>
      <c r="B13" s="306" t="s">
        <v>716</v>
      </c>
      <c r="C13" s="308">
        <f>SUM(C14:C15)</f>
        <v>13787</v>
      </c>
    </row>
    <row r="14" spans="1:3" ht="15.75">
      <c r="A14" s="299" t="s">
        <v>19</v>
      </c>
      <c r="B14" s="303" t="s">
        <v>714</v>
      </c>
      <c r="C14" s="301">
        <v>13768</v>
      </c>
    </row>
    <row r="15" spans="1:3" ht="16.5" thickBot="1">
      <c r="A15" s="300" t="s">
        <v>21</v>
      </c>
      <c r="B15" s="304" t="s">
        <v>715</v>
      </c>
      <c r="C15" s="302">
        <v>19</v>
      </c>
    </row>
  </sheetData>
  <sheetProtection password="F799" sheet="1"/>
  <mergeCells count="2">
    <mergeCell ref="A1:C1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6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10.28125" style="0" customWidth="1"/>
    <col min="2" max="2" width="38.140625" style="0" customWidth="1"/>
    <col min="3" max="3" width="13.57421875" style="0" customWidth="1"/>
    <col min="4" max="4" width="13.28125" style="0" customWidth="1"/>
    <col min="5" max="5" width="14.8515625" style="0" customWidth="1"/>
  </cols>
  <sheetData>
    <row r="1" spans="1:6" ht="12.75">
      <c r="A1" s="71"/>
      <c r="B1" s="340" t="s">
        <v>1541</v>
      </c>
      <c r="C1" s="340"/>
      <c r="D1" s="340"/>
      <c r="E1" s="340"/>
      <c r="F1" s="71"/>
    </row>
    <row r="2" spans="1:5" ht="41.25" customHeight="1">
      <c r="A2" s="344" t="s">
        <v>237</v>
      </c>
      <c r="B2" s="343"/>
      <c r="C2" s="343"/>
      <c r="D2" s="343"/>
      <c r="E2" s="343"/>
    </row>
    <row r="3" spans="1:5" ht="19.5" customHeight="1" thickBot="1">
      <c r="A3" s="72"/>
      <c r="B3" s="72"/>
      <c r="C3" s="342" t="s">
        <v>142</v>
      </c>
      <c r="D3" s="342"/>
      <c r="E3" s="342"/>
    </row>
    <row r="4" spans="1:5" s="1" customFormat="1" ht="26.25" thickBot="1">
      <c r="A4" s="73" t="s">
        <v>143</v>
      </c>
      <c r="B4" s="74" t="s">
        <v>0</v>
      </c>
      <c r="C4" s="55" t="s">
        <v>86</v>
      </c>
      <c r="D4" s="63" t="s">
        <v>68</v>
      </c>
      <c r="E4" s="63" t="s">
        <v>221</v>
      </c>
    </row>
    <row r="5" spans="1:7" ht="12.75">
      <c r="A5" s="207"/>
      <c r="B5" s="62" t="s">
        <v>1</v>
      </c>
      <c r="C5" s="12"/>
      <c r="D5" s="12"/>
      <c r="E5" s="65"/>
      <c r="G5" s="46"/>
    </row>
    <row r="6" spans="1:5" ht="12.75">
      <c r="A6" s="36" t="s">
        <v>2</v>
      </c>
      <c r="B6" s="5" t="s">
        <v>144</v>
      </c>
      <c r="C6" s="5">
        <v>21107</v>
      </c>
      <c r="D6" s="5">
        <v>28771</v>
      </c>
      <c r="E6" s="66">
        <v>28771</v>
      </c>
    </row>
    <row r="7" spans="1:5" ht="12.75">
      <c r="A7" s="36" t="s">
        <v>3</v>
      </c>
      <c r="B7" s="5" t="s">
        <v>192</v>
      </c>
      <c r="C7" s="5">
        <v>0</v>
      </c>
      <c r="D7" s="5">
        <v>1289</v>
      </c>
      <c r="E7" s="66">
        <v>1289</v>
      </c>
    </row>
    <row r="8" spans="1:10" ht="12.75">
      <c r="A8" s="36" t="s">
        <v>4</v>
      </c>
      <c r="B8" s="5" t="s">
        <v>145</v>
      </c>
      <c r="C8" s="5">
        <v>51700</v>
      </c>
      <c r="D8" s="5">
        <v>63294</v>
      </c>
      <c r="E8" s="66">
        <v>63294</v>
      </c>
      <c r="H8" s="46"/>
      <c r="I8" s="46"/>
      <c r="J8" s="46"/>
    </row>
    <row r="9" spans="1:10" ht="12.75">
      <c r="A9" s="36" t="s">
        <v>5</v>
      </c>
      <c r="B9" s="5" t="s">
        <v>146</v>
      </c>
      <c r="C9" s="5">
        <v>29715</v>
      </c>
      <c r="D9" s="5">
        <v>10748</v>
      </c>
      <c r="E9" s="66">
        <v>12191</v>
      </c>
      <c r="H9" s="46"/>
      <c r="I9" s="46"/>
      <c r="J9" s="46"/>
    </row>
    <row r="10" spans="1:10" ht="12.75">
      <c r="A10" s="36" t="s">
        <v>7</v>
      </c>
      <c r="B10" s="5" t="s">
        <v>147</v>
      </c>
      <c r="C10" s="5">
        <v>31143</v>
      </c>
      <c r="D10" s="5">
        <v>56615</v>
      </c>
      <c r="E10" s="66">
        <v>56499</v>
      </c>
      <c r="H10" s="46"/>
      <c r="I10" s="46"/>
      <c r="J10" s="46"/>
    </row>
    <row r="11" spans="1:10" ht="12.75">
      <c r="A11" s="36" t="s">
        <v>8</v>
      </c>
      <c r="B11" s="5" t="s">
        <v>148</v>
      </c>
      <c r="C11" s="5">
        <v>54627</v>
      </c>
      <c r="D11" s="5">
        <v>45575</v>
      </c>
      <c r="E11" s="66">
        <v>45575</v>
      </c>
      <c r="H11" s="46"/>
      <c r="I11" s="46"/>
      <c r="J11" s="46"/>
    </row>
    <row r="12" spans="1:10" ht="12.75">
      <c r="A12" s="36" t="s">
        <v>17</v>
      </c>
      <c r="B12" s="5" t="s">
        <v>149</v>
      </c>
      <c r="C12" s="5">
        <v>19557</v>
      </c>
      <c r="D12" s="5">
        <v>42141</v>
      </c>
      <c r="E12" s="66">
        <v>42141</v>
      </c>
      <c r="H12" s="46"/>
      <c r="I12" s="46"/>
      <c r="J12" s="46"/>
    </row>
    <row r="13" spans="1:5" s="1" customFormat="1" ht="12.75">
      <c r="A13" s="4">
        <v>813</v>
      </c>
      <c r="B13" s="6" t="s">
        <v>150</v>
      </c>
      <c r="C13" s="8">
        <v>0</v>
      </c>
      <c r="D13" s="5">
        <v>16925</v>
      </c>
      <c r="E13" s="56">
        <v>16925</v>
      </c>
    </row>
    <row r="14" spans="1:5" s="1" customFormat="1" ht="12.75">
      <c r="A14" s="4">
        <v>815</v>
      </c>
      <c r="B14" s="5" t="s">
        <v>233</v>
      </c>
      <c r="C14" s="8">
        <v>0</v>
      </c>
      <c r="D14" s="5">
        <v>0</v>
      </c>
      <c r="E14" s="56">
        <v>642</v>
      </c>
    </row>
    <row r="15" spans="1:5" ht="12.75">
      <c r="A15" s="36"/>
      <c r="B15" s="8" t="s">
        <v>151</v>
      </c>
      <c r="C15" s="8">
        <f>SUM(C6:C14)</f>
        <v>207849</v>
      </c>
      <c r="D15" s="8">
        <f>SUM(D6:D14)</f>
        <v>265358</v>
      </c>
      <c r="E15" s="56">
        <f>SUM(E6:E14)</f>
        <v>267327</v>
      </c>
    </row>
    <row r="16" spans="1:5" ht="12.75">
      <c r="A16" s="36"/>
      <c r="B16" s="8"/>
      <c r="C16" s="8"/>
      <c r="D16" s="5"/>
      <c r="E16" s="66"/>
    </row>
    <row r="17" spans="1:5" ht="12.75">
      <c r="A17" s="36"/>
      <c r="B17" s="8" t="s">
        <v>152</v>
      </c>
      <c r="C17" s="5"/>
      <c r="D17" s="5"/>
      <c r="E17" s="66"/>
    </row>
    <row r="18" spans="1:5" ht="12.75">
      <c r="A18" s="36" t="s">
        <v>5</v>
      </c>
      <c r="B18" s="5" t="s">
        <v>146</v>
      </c>
      <c r="C18" s="5">
        <v>1600</v>
      </c>
      <c r="D18" s="5">
        <v>1600</v>
      </c>
      <c r="E18" s="66">
        <v>1326</v>
      </c>
    </row>
    <row r="19" spans="1:5" ht="12.75">
      <c r="A19" s="36"/>
      <c r="B19" s="8" t="s">
        <v>151</v>
      </c>
      <c r="C19" s="8">
        <f>SUM(C18)</f>
        <v>1600</v>
      </c>
      <c r="D19" s="8">
        <f>SUM(D18)</f>
        <v>1600</v>
      </c>
      <c r="E19" s="56">
        <f>SUM(E18)</f>
        <v>1326</v>
      </c>
    </row>
    <row r="20" spans="1:5" ht="12.75">
      <c r="A20" s="36"/>
      <c r="B20" s="5"/>
      <c r="C20" s="5"/>
      <c r="D20" s="5"/>
      <c r="E20" s="66"/>
    </row>
    <row r="21" spans="1:5" ht="12.75">
      <c r="A21" s="36"/>
      <c r="B21" s="8" t="s">
        <v>153</v>
      </c>
      <c r="C21" s="5"/>
      <c r="D21" s="5"/>
      <c r="E21" s="66"/>
    </row>
    <row r="22" spans="1:5" ht="12.75">
      <c r="A22" s="36" t="s">
        <v>5</v>
      </c>
      <c r="B22" s="5" t="s">
        <v>146</v>
      </c>
      <c r="C22" s="5">
        <v>3397</v>
      </c>
      <c r="D22" s="5">
        <v>3397</v>
      </c>
      <c r="E22" s="66">
        <v>2772</v>
      </c>
    </row>
    <row r="23" spans="1:5" s="1" customFormat="1" ht="12.75">
      <c r="A23" s="7"/>
      <c r="B23" s="8" t="s">
        <v>151</v>
      </c>
      <c r="C23" s="8">
        <f>SUM(C22)</f>
        <v>3397</v>
      </c>
      <c r="D23" s="8">
        <f>SUM(D22)</f>
        <v>3397</v>
      </c>
      <c r="E23" s="56">
        <f>SUM(E22)</f>
        <v>2772</v>
      </c>
    </row>
    <row r="24" spans="1:5" ht="12.75">
      <c r="A24" s="36"/>
      <c r="B24" s="5"/>
      <c r="C24" s="5"/>
      <c r="D24" s="5"/>
      <c r="E24" s="66"/>
    </row>
    <row r="25" spans="1:5" ht="12.75">
      <c r="A25" s="36"/>
      <c r="B25" s="8" t="s">
        <v>154</v>
      </c>
      <c r="C25" s="5"/>
      <c r="D25" s="5"/>
      <c r="E25" s="66"/>
    </row>
    <row r="26" spans="1:5" ht="12.75">
      <c r="A26" s="36" t="s">
        <v>5</v>
      </c>
      <c r="B26" s="5" t="s">
        <v>146</v>
      </c>
      <c r="C26" s="5">
        <v>5801</v>
      </c>
      <c r="D26" s="5">
        <v>5801</v>
      </c>
      <c r="E26" s="66">
        <v>5000</v>
      </c>
    </row>
    <row r="27" spans="1:5" ht="12.75">
      <c r="A27" s="7"/>
      <c r="B27" s="8" t="s">
        <v>151</v>
      </c>
      <c r="C27" s="8">
        <f>SUM(C26)</f>
        <v>5801</v>
      </c>
      <c r="D27" s="8">
        <f>SUM(D26)</f>
        <v>5801</v>
      </c>
      <c r="E27" s="56">
        <f>SUM(E26)</f>
        <v>5000</v>
      </c>
    </row>
    <row r="28" spans="1:5" ht="12.75">
      <c r="A28" s="36"/>
      <c r="B28" s="5"/>
      <c r="C28" s="5"/>
      <c r="D28" s="5"/>
      <c r="E28" s="66"/>
    </row>
    <row r="29" spans="1:5" ht="12.75">
      <c r="A29" s="36"/>
      <c r="B29" s="8" t="s">
        <v>155</v>
      </c>
      <c r="C29" s="5"/>
      <c r="D29" s="5"/>
      <c r="E29" s="66"/>
    </row>
    <row r="30" spans="1:5" ht="12.75">
      <c r="A30" s="36" t="s">
        <v>5</v>
      </c>
      <c r="B30" s="5" t="s">
        <v>146</v>
      </c>
      <c r="C30" s="5">
        <v>3550</v>
      </c>
      <c r="D30" s="5">
        <v>3550</v>
      </c>
      <c r="E30" s="66">
        <v>3653</v>
      </c>
    </row>
    <row r="31" spans="1:5" ht="12.75">
      <c r="A31" s="7"/>
      <c r="B31" s="8" t="s">
        <v>151</v>
      </c>
      <c r="C31" s="8">
        <f>SUM(C30)</f>
        <v>3550</v>
      </c>
      <c r="D31" s="8">
        <f>SUM(D30)</f>
        <v>3550</v>
      </c>
      <c r="E31" s="56">
        <f>SUM(E30)</f>
        <v>3653</v>
      </c>
    </row>
    <row r="32" spans="1:5" ht="12.75">
      <c r="A32" s="36"/>
      <c r="B32" s="5"/>
      <c r="C32" s="5"/>
      <c r="D32" s="5"/>
      <c r="E32" s="66"/>
    </row>
    <row r="33" spans="1:5" ht="12.75">
      <c r="A33" s="36"/>
      <c r="B33" s="8" t="s">
        <v>156</v>
      </c>
      <c r="C33" s="5"/>
      <c r="D33" s="5"/>
      <c r="E33" s="66"/>
    </row>
    <row r="34" spans="1:5" ht="12.75">
      <c r="A34" s="36" t="s">
        <v>5</v>
      </c>
      <c r="B34" s="5" t="s">
        <v>146</v>
      </c>
      <c r="C34" s="5">
        <v>60</v>
      </c>
      <c r="D34" s="5">
        <v>373</v>
      </c>
      <c r="E34" s="66">
        <v>373</v>
      </c>
    </row>
    <row r="35" spans="1:5" ht="12.75">
      <c r="A35" s="7"/>
      <c r="B35" s="8" t="s">
        <v>151</v>
      </c>
      <c r="C35" s="8">
        <f>SUM(C34)</f>
        <v>60</v>
      </c>
      <c r="D35" s="8">
        <f>SUM(D34)</f>
        <v>373</v>
      </c>
      <c r="E35" s="56">
        <f>SUM(E34)</f>
        <v>373</v>
      </c>
    </row>
    <row r="36" spans="1:5" ht="12.75">
      <c r="A36" s="36"/>
      <c r="B36" s="5"/>
      <c r="C36" s="5"/>
      <c r="D36" s="5"/>
      <c r="E36" s="66"/>
    </row>
    <row r="37" spans="1:5" ht="12.75">
      <c r="A37" s="36"/>
      <c r="B37" s="8" t="s">
        <v>157</v>
      </c>
      <c r="C37" s="5"/>
      <c r="D37" s="5"/>
      <c r="E37" s="66"/>
    </row>
    <row r="38" spans="1:5" ht="12.75">
      <c r="A38" s="36" t="s">
        <v>7</v>
      </c>
      <c r="B38" s="5" t="s">
        <v>238</v>
      </c>
      <c r="C38" s="5">
        <v>1744</v>
      </c>
      <c r="D38" s="5">
        <v>1744</v>
      </c>
      <c r="E38" s="66">
        <v>1860</v>
      </c>
    </row>
    <row r="39" spans="1:5" s="1" customFormat="1" ht="12.75">
      <c r="A39" s="7"/>
      <c r="B39" s="8" t="s">
        <v>151</v>
      </c>
      <c r="C39" s="8">
        <f>SUM(C38)</f>
        <v>1744</v>
      </c>
      <c r="D39" s="8">
        <f>SUM(D38)</f>
        <v>1744</v>
      </c>
      <c r="E39" s="56">
        <f>SUM(E38)</f>
        <v>1860</v>
      </c>
    </row>
    <row r="40" spans="1:5" ht="12.75">
      <c r="A40" s="36"/>
      <c r="B40" s="8" t="s">
        <v>158</v>
      </c>
      <c r="C40" s="8">
        <f>SUM(C39,C35,C31,C23,C27,C19,C15)</f>
        <v>224001</v>
      </c>
      <c r="D40" s="8">
        <f>SUM(D39,D35,D31,D23,D27,D19,D15)</f>
        <v>281823</v>
      </c>
      <c r="E40" s="56">
        <f>SUM(E39,E35,E31,E23,E27,E19,E15)</f>
        <v>282311</v>
      </c>
    </row>
    <row r="41" spans="1:5" ht="12.75">
      <c r="A41" s="36"/>
      <c r="B41" s="5"/>
      <c r="C41" s="5"/>
      <c r="D41" s="5"/>
      <c r="E41" s="66"/>
    </row>
    <row r="42" spans="1:5" ht="12.75">
      <c r="A42" s="36"/>
      <c r="B42" s="8" t="s">
        <v>159</v>
      </c>
      <c r="C42" s="5"/>
      <c r="D42" s="5"/>
      <c r="E42" s="66"/>
    </row>
    <row r="43" spans="1:5" ht="12.75">
      <c r="A43" s="36" t="s">
        <v>5</v>
      </c>
      <c r="B43" s="5" t="s">
        <v>146</v>
      </c>
      <c r="C43" s="5">
        <v>400</v>
      </c>
      <c r="D43" s="5">
        <v>286</v>
      </c>
      <c r="E43" s="66">
        <v>286</v>
      </c>
    </row>
    <row r="44" spans="1:5" ht="12.75">
      <c r="A44" s="36" t="s">
        <v>17</v>
      </c>
      <c r="B44" s="5" t="s">
        <v>239</v>
      </c>
      <c r="C44" s="5">
        <v>4770</v>
      </c>
      <c r="D44" s="5">
        <v>4534</v>
      </c>
      <c r="E44" s="66">
        <v>2973</v>
      </c>
    </row>
    <row r="45" spans="1:5" ht="12.75">
      <c r="A45" s="36">
        <v>813</v>
      </c>
      <c r="B45" s="5" t="s">
        <v>150</v>
      </c>
      <c r="C45" s="5">
        <v>0</v>
      </c>
      <c r="D45" s="5">
        <v>26</v>
      </c>
      <c r="E45" s="66">
        <v>26</v>
      </c>
    </row>
    <row r="46" spans="1:5" s="1" customFormat="1" ht="12.75">
      <c r="A46" s="7"/>
      <c r="B46" s="8" t="s">
        <v>151</v>
      </c>
      <c r="C46" s="8">
        <f>SUM(C43:C45)</f>
        <v>5170</v>
      </c>
      <c r="D46" s="8">
        <f>SUM(D43:D45)</f>
        <v>4846</v>
      </c>
      <c r="E46" s="56">
        <f>SUM(E43:E45)</f>
        <v>3285</v>
      </c>
    </row>
    <row r="47" spans="1:5" ht="12.75">
      <c r="A47" s="36"/>
      <c r="B47" s="5"/>
      <c r="C47" s="5"/>
      <c r="D47" s="5"/>
      <c r="E47" s="66"/>
    </row>
    <row r="48" spans="1:5" ht="25.5">
      <c r="A48" s="36"/>
      <c r="B48" s="75" t="s">
        <v>160</v>
      </c>
      <c r="C48" s="5"/>
      <c r="D48" s="5"/>
      <c r="E48" s="66"/>
    </row>
    <row r="49" spans="1:5" ht="12.75">
      <c r="A49" s="36" t="s">
        <v>2</v>
      </c>
      <c r="B49" s="5" t="s">
        <v>144</v>
      </c>
      <c r="C49" s="5">
        <f aca="true" t="shared" si="0" ref="C49:E51">SUM(C6)</f>
        <v>21107</v>
      </c>
      <c r="D49" s="5">
        <f t="shared" si="0"/>
        <v>28771</v>
      </c>
      <c r="E49" s="66">
        <f t="shared" si="0"/>
        <v>28771</v>
      </c>
    </row>
    <row r="50" spans="1:5" ht="12.75">
      <c r="A50" s="36" t="s">
        <v>3</v>
      </c>
      <c r="B50" s="5" t="s">
        <v>192</v>
      </c>
      <c r="C50" s="5">
        <f t="shared" si="0"/>
        <v>0</v>
      </c>
      <c r="D50" s="5">
        <f t="shared" si="0"/>
        <v>1289</v>
      </c>
      <c r="E50" s="66">
        <f t="shared" si="0"/>
        <v>1289</v>
      </c>
    </row>
    <row r="51" spans="1:5" ht="12.75">
      <c r="A51" s="36" t="s">
        <v>4</v>
      </c>
      <c r="B51" s="5" t="s">
        <v>145</v>
      </c>
      <c r="C51" s="5">
        <f t="shared" si="0"/>
        <v>51700</v>
      </c>
      <c r="D51" s="5">
        <f t="shared" si="0"/>
        <v>63294</v>
      </c>
      <c r="E51" s="66">
        <f t="shared" si="0"/>
        <v>63294</v>
      </c>
    </row>
    <row r="52" spans="1:5" ht="12.75">
      <c r="A52" s="36" t="s">
        <v>5</v>
      </c>
      <c r="B52" s="5" t="s">
        <v>146</v>
      </c>
      <c r="C52" s="5">
        <f>SUM(C9,C18,C22,C26,C30,C34,C43)</f>
        <v>44523</v>
      </c>
      <c r="D52" s="5">
        <f>SUM(D9,D18,D22,D26,D30,D34,D43)</f>
        <v>25755</v>
      </c>
      <c r="E52" s="66">
        <f>SUM(E9,E18,E22,E26,E30,E34,E43)</f>
        <v>25601</v>
      </c>
    </row>
    <row r="53" spans="1:5" ht="12.75">
      <c r="A53" s="36" t="s">
        <v>7</v>
      </c>
      <c r="B53" s="5" t="s">
        <v>147</v>
      </c>
      <c r="C53" s="5">
        <f>C10+C38</f>
        <v>32887</v>
      </c>
      <c r="D53" s="5">
        <f>SUM(D10,D38,)</f>
        <v>58359</v>
      </c>
      <c r="E53" s="66">
        <f>SUM(E10,E38,)</f>
        <v>58359</v>
      </c>
    </row>
    <row r="54" spans="1:5" ht="12.75">
      <c r="A54" s="36" t="s">
        <v>8</v>
      </c>
      <c r="B54" s="5" t="s">
        <v>148</v>
      </c>
      <c r="C54" s="5">
        <f>SUM(C11)</f>
        <v>54627</v>
      </c>
      <c r="D54" s="5">
        <f>SUM(D11)</f>
        <v>45575</v>
      </c>
      <c r="E54" s="66">
        <f>SUM(E11)</f>
        <v>45575</v>
      </c>
    </row>
    <row r="55" spans="1:5" ht="13.5" customHeight="1">
      <c r="A55" s="36" t="s">
        <v>17</v>
      </c>
      <c r="B55" s="5" t="s">
        <v>149</v>
      </c>
      <c r="C55" s="5">
        <f>C12+C44</f>
        <v>24327</v>
      </c>
      <c r="D55" s="5">
        <f>D12+D44</f>
        <v>46675</v>
      </c>
      <c r="E55" s="66">
        <f>E12+E14+E44</f>
        <v>45756</v>
      </c>
    </row>
    <row r="56" spans="1:5" ht="13.5" customHeight="1">
      <c r="A56" s="36">
        <v>813</v>
      </c>
      <c r="B56" s="5" t="s">
        <v>150</v>
      </c>
      <c r="C56" s="5">
        <f>C13+C45</f>
        <v>0</v>
      </c>
      <c r="D56" s="5">
        <f>D13+D45</f>
        <v>16951</v>
      </c>
      <c r="E56" s="66">
        <f>E13+E45</f>
        <v>16951</v>
      </c>
    </row>
    <row r="57" spans="1:5" ht="13.5" thickBot="1">
      <c r="A57" s="76"/>
      <c r="B57" s="11" t="s">
        <v>708</v>
      </c>
      <c r="C57" s="11">
        <f>SUM(C49:C56)</f>
        <v>229171</v>
      </c>
      <c r="D57" s="11">
        <f>SUM(D49:D56)</f>
        <v>286669</v>
      </c>
      <c r="E57" s="64">
        <f>SUM(E49:E56)</f>
        <v>285596</v>
      </c>
    </row>
    <row r="69" ht="12.75">
      <c r="A69" s="46"/>
    </row>
    <row r="70" ht="12.75">
      <c r="A70" s="46"/>
    </row>
    <row r="71" ht="12.75">
      <c r="A71" s="46"/>
    </row>
    <row r="72" ht="12.75">
      <c r="A72" s="46"/>
    </row>
    <row r="73" ht="12.75">
      <c r="A73" s="46"/>
    </row>
    <row r="74" ht="12.75">
      <c r="A74" s="46"/>
    </row>
    <row r="75" ht="12.75">
      <c r="A75" s="46"/>
    </row>
    <row r="76" ht="12.75">
      <c r="A76" s="46"/>
    </row>
    <row r="77" ht="12.75">
      <c r="A77" s="46"/>
    </row>
    <row r="78" ht="12.75">
      <c r="A78" s="46"/>
    </row>
    <row r="79" ht="12.75">
      <c r="A79" s="46"/>
    </row>
    <row r="80" ht="12.75">
      <c r="A80" s="46"/>
    </row>
    <row r="81" ht="12.75">
      <c r="A81" s="46"/>
    </row>
    <row r="82" ht="12.75">
      <c r="A82" s="46"/>
    </row>
    <row r="83" ht="12.75">
      <c r="A83" s="46"/>
    </row>
    <row r="84" ht="12.75">
      <c r="A84" s="46"/>
    </row>
    <row r="85" ht="12.75">
      <c r="A85" s="46"/>
    </row>
    <row r="86" ht="12.75">
      <c r="A86" s="46"/>
    </row>
    <row r="87" ht="12.75">
      <c r="A87" s="46"/>
    </row>
    <row r="88" ht="12.75">
      <c r="A88" s="46"/>
    </row>
    <row r="89" ht="12.75">
      <c r="A89" s="46"/>
    </row>
    <row r="90" ht="12.75">
      <c r="A90" s="46"/>
    </row>
    <row r="91" ht="12.75">
      <c r="A91" s="46"/>
    </row>
    <row r="92" ht="12.75">
      <c r="A92" s="46"/>
    </row>
    <row r="93" ht="12.75">
      <c r="A93" s="46"/>
    </row>
    <row r="94" ht="12.75">
      <c r="A94" s="46"/>
    </row>
    <row r="95" ht="12.75">
      <c r="A95" s="46"/>
    </row>
    <row r="96" ht="12.75">
      <c r="A96" s="46"/>
    </row>
    <row r="97" ht="12.75">
      <c r="A97" s="46"/>
    </row>
    <row r="98" ht="12.75">
      <c r="A98" s="46"/>
    </row>
    <row r="99" ht="12.75">
      <c r="A99" s="46"/>
    </row>
    <row r="100" ht="12.75">
      <c r="A100" s="46"/>
    </row>
    <row r="101" ht="12.75">
      <c r="A101" s="46"/>
    </row>
    <row r="102" ht="12.75">
      <c r="A102" s="46"/>
    </row>
    <row r="103" ht="12.75">
      <c r="A103" s="46"/>
    </row>
    <row r="104" ht="12.75">
      <c r="A104" s="46"/>
    </row>
    <row r="105" ht="12.75">
      <c r="A105" s="46"/>
    </row>
    <row r="106" ht="12.75">
      <c r="A106" s="46"/>
    </row>
    <row r="107" ht="12.75">
      <c r="A107" s="46"/>
    </row>
    <row r="108" ht="12.75">
      <c r="A108" s="46"/>
    </row>
    <row r="109" ht="12.75">
      <c r="A109" s="46"/>
    </row>
    <row r="110" ht="12.75">
      <c r="A110" s="46"/>
    </row>
    <row r="111" ht="12.75">
      <c r="A111" s="46"/>
    </row>
    <row r="112" ht="12.75">
      <c r="A112" s="46"/>
    </row>
    <row r="113" ht="12.75">
      <c r="A113" s="46"/>
    </row>
    <row r="114" ht="12.75">
      <c r="A114" s="46"/>
    </row>
    <row r="115" ht="12.75">
      <c r="A115" s="46"/>
    </row>
    <row r="116" ht="12.75">
      <c r="A116" s="46"/>
    </row>
    <row r="117" ht="12.75">
      <c r="A117" s="46"/>
    </row>
    <row r="118" ht="12.75">
      <c r="A118" s="46"/>
    </row>
    <row r="119" ht="12.75">
      <c r="A119" s="46"/>
    </row>
    <row r="120" ht="12.75">
      <c r="A120" s="46"/>
    </row>
    <row r="121" ht="12.75">
      <c r="A121" s="46"/>
    </row>
    <row r="122" ht="12.75">
      <c r="A122" s="46"/>
    </row>
    <row r="123" ht="12.75">
      <c r="A123" s="46"/>
    </row>
    <row r="124" ht="12.75">
      <c r="A124" s="46"/>
    </row>
    <row r="125" ht="12.75">
      <c r="A125" s="46"/>
    </row>
    <row r="126" ht="12.75">
      <c r="A126" s="46"/>
    </row>
    <row r="127" ht="12.75">
      <c r="A127" s="46"/>
    </row>
    <row r="128" ht="12.75">
      <c r="A128" s="46"/>
    </row>
    <row r="129" ht="12.75">
      <c r="A129" s="46"/>
    </row>
    <row r="130" ht="12.75">
      <c r="A130" s="46"/>
    </row>
    <row r="131" ht="12.75">
      <c r="A131" s="46"/>
    </row>
    <row r="132" ht="12.75">
      <c r="A132" s="46"/>
    </row>
    <row r="133" ht="12.75">
      <c r="A133" s="46"/>
    </row>
    <row r="134" ht="12.75">
      <c r="A134" s="46"/>
    </row>
    <row r="135" ht="12.75">
      <c r="A135" s="46"/>
    </row>
    <row r="136" ht="12.75">
      <c r="A136" s="46"/>
    </row>
    <row r="137" ht="12.75">
      <c r="A137" s="46"/>
    </row>
    <row r="138" ht="12.75">
      <c r="A138" s="46"/>
    </row>
    <row r="139" ht="12.75">
      <c r="A139" s="46"/>
    </row>
    <row r="140" ht="12.75">
      <c r="A140" s="46"/>
    </row>
    <row r="141" ht="12.75">
      <c r="A141" s="46"/>
    </row>
    <row r="142" ht="12.75">
      <c r="A142" s="46"/>
    </row>
    <row r="143" ht="12.75">
      <c r="A143" s="46"/>
    </row>
    <row r="144" ht="12.75">
      <c r="A144" s="46"/>
    </row>
    <row r="145" ht="12.75">
      <c r="A145" s="46"/>
    </row>
    <row r="146" ht="12.75">
      <c r="A146" s="46"/>
    </row>
    <row r="147" ht="12.75">
      <c r="A147" s="46"/>
    </row>
    <row r="148" ht="12.75">
      <c r="A148" s="46"/>
    </row>
    <row r="149" ht="12.75">
      <c r="A149" s="46"/>
    </row>
    <row r="150" ht="12.75">
      <c r="A150" s="46"/>
    </row>
    <row r="151" ht="12.75">
      <c r="A151" s="46"/>
    </row>
    <row r="152" ht="12.75">
      <c r="A152" s="46"/>
    </row>
    <row r="153" ht="12.75">
      <c r="A153" s="46"/>
    </row>
    <row r="154" ht="12.75">
      <c r="A154" s="46"/>
    </row>
    <row r="155" ht="12.75">
      <c r="A155" s="46"/>
    </row>
    <row r="156" ht="12.75">
      <c r="A156" s="46"/>
    </row>
    <row r="157" ht="12.75">
      <c r="A157" s="46"/>
    </row>
    <row r="158" ht="12.75">
      <c r="A158" s="46"/>
    </row>
    <row r="159" ht="12.75">
      <c r="A159" s="46"/>
    </row>
    <row r="160" ht="12.75">
      <c r="A160" s="46"/>
    </row>
    <row r="161" ht="12.75">
      <c r="A161" s="46"/>
    </row>
    <row r="162" ht="12.75">
      <c r="A162" s="46"/>
    </row>
    <row r="163" ht="12.75">
      <c r="A163" s="46"/>
    </row>
    <row r="164" ht="12.75">
      <c r="A164" s="46"/>
    </row>
    <row r="165" ht="12.75">
      <c r="A165" s="46"/>
    </row>
    <row r="166" ht="12.75">
      <c r="A166" s="46"/>
    </row>
    <row r="167" ht="12.75">
      <c r="A167" s="46"/>
    </row>
    <row r="168" ht="12.75">
      <c r="A168" s="46"/>
    </row>
    <row r="169" ht="12.75">
      <c r="A169" s="46"/>
    </row>
    <row r="170" ht="12.75">
      <c r="A170" s="46"/>
    </row>
    <row r="171" ht="12.75">
      <c r="A171" s="46"/>
    </row>
    <row r="172" ht="12.75">
      <c r="A172" s="46"/>
    </row>
    <row r="173" ht="12.75">
      <c r="A173" s="46"/>
    </row>
    <row r="174" ht="12.75">
      <c r="A174" s="46"/>
    </row>
    <row r="175" ht="12.75">
      <c r="A175" s="46"/>
    </row>
    <row r="176" ht="12.75">
      <c r="A176" s="46"/>
    </row>
    <row r="177" ht="12.75">
      <c r="A177" s="46"/>
    </row>
    <row r="178" ht="12.75">
      <c r="A178" s="46"/>
    </row>
    <row r="179" ht="12.75">
      <c r="A179" s="46"/>
    </row>
    <row r="180" ht="12.75">
      <c r="A180" s="46"/>
    </row>
    <row r="181" ht="12.75">
      <c r="A181" s="46"/>
    </row>
    <row r="182" ht="12.75">
      <c r="A182" s="46"/>
    </row>
    <row r="183" ht="12.75">
      <c r="A183" s="46"/>
    </row>
    <row r="184" ht="12.75">
      <c r="A184" s="46"/>
    </row>
    <row r="185" ht="12.75">
      <c r="A185" s="46"/>
    </row>
    <row r="186" ht="12.75">
      <c r="A186" s="46"/>
    </row>
  </sheetData>
  <sheetProtection password="F799" sheet="1"/>
  <mergeCells count="3">
    <mergeCell ref="B1:E1"/>
    <mergeCell ref="A2:E2"/>
    <mergeCell ref="C3:E3"/>
  </mergeCells>
  <printOptions/>
  <pageMargins left="0.6299212598425197" right="0.4330708661417323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0.57421875" style="0" customWidth="1"/>
    <col min="2" max="2" width="51.421875" style="0" customWidth="1"/>
    <col min="3" max="3" width="13.140625" style="0" customWidth="1"/>
  </cols>
  <sheetData>
    <row r="1" spans="1:6" ht="12.75">
      <c r="A1" s="71"/>
      <c r="B1" s="340" t="s">
        <v>1542</v>
      </c>
      <c r="C1" s="340"/>
      <c r="D1" s="71"/>
      <c r="E1" s="71"/>
      <c r="F1" s="71"/>
    </row>
    <row r="2" spans="2:6" ht="12.75">
      <c r="B2" s="345"/>
      <c r="C2" s="345"/>
      <c r="D2" s="345"/>
      <c r="E2" s="345"/>
      <c r="F2" s="345"/>
    </row>
    <row r="3" spans="1:4" ht="18">
      <c r="A3" s="118"/>
      <c r="B3" s="118"/>
      <c r="C3" s="118"/>
      <c r="D3" s="1"/>
    </row>
    <row r="4" spans="1:4" ht="18">
      <c r="A4" s="346" t="s">
        <v>193</v>
      </c>
      <c r="B4" s="346"/>
      <c r="C4" s="346"/>
      <c r="D4" s="1"/>
    </row>
    <row r="5" spans="1:5" ht="18">
      <c r="A5" s="118"/>
      <c r="B5" s="118"/>
      <c r="C5" s="118"/>
      <c r="D5" s="1"/>
      <c r="E5" s="110"/>
    </row>
    <row r="6" spans="1:4" ht="18">
      <c r="A6" s="118"/>
      <c r="B6" s="118"/>
      <c r="C6" s="118"/>
      <c r="D6" s="1"/>
    </row>
    <row r="7" spans="1:3" ht="15.75" thickBot="1">
      <c r="A7" s="119"/>
      <c r="B7" s="119"/>
      <c r="C7" s="119" t="s">
        <v>142</v>
      </c>
    </row>
    <row r="8" spans="1:3" s="1" customFormat="1" ht="30" customHeight="1" thickBot="1">
      <c r="A8" s="120" t="s">
        <v>188</v>
      </c>
      <c r="B8" s="121" t="s">
        <v>187</v>
      </c>
      <c r="C8" s="122" t="s">
        <v>194</v>
      </c>
    </row>
    <row r="9" spans="1:3" ht="68.25" customHeight="1">
      <c r="A9" s="123">
        <v>1</v>
      </c>
      <c r="B9" s="124" t="s">
        <v>195</v>
      </c>
      <c r="C9" s="125">
        <v>9887</v>
      </c>
    </row>
    <row r="10" spans="1:3" ht="36" customHeight="1">
      <c r="A10" s="123">
        <v>2</v>
      </c>
      <c r="B10" s="124" t="s">
        <v>196</v>
      </c>
      <c r="C10" s="125">
        <v>17503</v>
      </c>
    </row>
    <row r="11" spans="1:3" ht="30" customHeight="1">
      <c r="A11" s="123">
        <v>3</v>
      </c>
      <c r="B11" s="126" t="s">
        <v>197</v>
      </c>
      <c r="C11" s="125">
        <v>7452</v>
      </c>
    </row>
    <row r="12" spans="1:3" ht="38.25" customHeight="1">
      <c r="A12" s="123">
        <v>4</v>
      </c>
      <c r="B12" s="124" t="s">
        <v>198</v>
      </c>
      <c r="C12" s="125">
        <v>10000</v>
      </c>
    </row>
    <row r="13" spans="1:3" ht="30" customHeight="1">
      <c r="A13" s="123">
        <v>5</v>
      </c>
      <c r="B13" s="126" t="s">
        <v>199</v>
      </c>
      <c r="C13" s="125">
        <v>733</v>
      </c>
    </row>
    <row r="14" spans="1:3" ht="30" customHeight="1">
      <c r="A14" s="123">
        <v>6</v>
      </c>
      <c r="B14" s="127" t="s">
        <v>200</v>
      </c>
      <c r="C14" s="208">
        <f>SUM(C9:C13)</f>
        <v>45575</v>
      </c>
    </row>
    <row r="15" spans="1:3" ht="24" customHeight="1">
      <c r="A15" s="123">
        <v>7</v>
      </c>
      <c r="B15" s="126" t="s">
        <v>201</v>
      </c>
      <c r="C15" s="125">
        <v>2657</v>
      </c>
    </row>
    <row r="16" spans="1:3" ht="30.75" customHeight="1" thickBot="1">
      <c r="A16" s="209">
        <v>8</v>
      </c>
      <c r="B16" s="210" t="s">
        <v>202</v>
      </c>
      <c r="C16" s="211">
        <f>SUM(C14:C15)</f>
        <v>48232</v>
      </c>
    </row>
  </sheetData>
  <sheetProtection password="F799" sheet="1"/>
  <mergeCells count="3">
    <mergeCell ref="B1:C1"/>
    <mergeCell ref="B2:F2"/>
    <mergeCell ref="A4:C4"/>
  </mergeCells>
  <printOptions/>
  <pageMargins left="1.141732283464567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0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5.28125" style="0" customWidth="1"/>
    <col min="2" max="2" width="8.00390625" style="0" customWidth="1"/>
    <col min="3" max="3" width="82.421875" style="0" customWidth="1"/>
    <col min="4" max="4" width="11.7109375" style="0" customWidth="1"/>
    <col min="5" max="5" width="11.8515625" style="0" customWidth="1"/>
    <col min="6" max="6" width="12.7109375" style="0" customWidth="1"/>
  </cols>
  <sheetData>
    <row r="1" spans="2:6" ht="12.75">
      <c r="B1" s="340" t="s">
        <v>1543</v>
      </c>
      <c r="C1" s="340"/>
      <c r="D1" s="340"/>
      <c r="E1" s="340"/>
      <c r="F1" s="340"/>
    </row>
    <row r="2" spans="1:6" ht="15.75" customHeight="1">
      <c r="A2" s="343" t="s">
        <v>240</v>
      </c>
      <c r="B2" s="343"/>
      <c r="C2" s="343"/>
      <c r="D2" s="343"/>
      <c r="E2" s="343"/>
      <c r="F2" s="343"/>
    </row>
    <row r="3" spans="1:6" ht="7.5" customHeight="1">
      <c r="A3" s="343"/>
      <c r="B3" s="343"/>
      <c r="C3" s="343"/>
      <c r="D3" s="343"/>
      <c r="E3" s="343"/>
      <c r="F3" s="343"/>
    </row>
    <row r="4" ht="13.5" customHeight="1"/>
    <row r="5" spans="1:6" ht="13.5" thickBot="1">
      <c r="A5" s="347" t="s">
        <v>85</v>
      </c>
      <c r="B5" s="347"/>
      <c r="C5" s="347"/>
      <c r="D5" s="342"/>
      <c r="E5" s="342"/>
      <c r="F5" s="342"/>
    </row>
    <row r="6" spans="1:6" s="1" customFormat="1" ht="58.5" customHeight="1" thickBot="1">
      <c r="A6" s="19" t="s">
        <v>67</v>
      </c>
      <c r="B6" s="20" t="s">
        <v>9</v>
      </c>
      <c r="C6" s="21" t="s">
        <v>0</v>
      </c>
      <c r="D6" s="55" t="s">
        <v>86</v>
      </c>
      <c r="E6" s="63" t="s">
        <v>68</v>
      </c>
      <c r="F6" s="63" t="s">
        <v>221</v>
      </c>
    </row>
    <row r="7" spans="1:6" ht="12.75">
      <c r="A7" s="2">
        <v>1</v>
      </c>
      <c r="B7" s="3" t="s">
        <v>87</v>
      </c>
      <c r="C7" s="3" t="s">
        <v>88</v>
      </c>
      <c r="D7" s="59">
        <v>4925</v>
      </c>
      <c r="E7" s="59">
        <v>49101</v>
      </c>
      <c r="F7" s="68">
        <v>48459</v>
      </c>
    </row>
    <row r="8" spans="1:6" ht="12.75">
      <c r="A8" s="4">
        <v>2</v>
      </c>
      <c r="B8" s="5">
        <v>1104</v>
      </c>
      <c r="C8" s="6" t="s">
        <v>89</v>
      </c>
      <c r="D8" s="6">
        <v>0</v>
      </c>
      <c r="E8" s="6">
        <v>0</v>
      </c>
      <c r="F8" s="66">
        <v>0</v>
      </c>
    </row>
    <row r="9" spans="1:6" ht="12.75">
      <c r="A9" s="4">
        <v>3</v>
      </c>
      <c r="B9" s="5">
        <v>1106</v>
      </c>
      <c r="C9" s="5" t="s">
        <v>90</v>
      </c>
      <c r="D9" s="6">
        <v>341</v>
      </c>
      <c r="E9" s="6">
        <v>0</v>
      </c>
      <c r="F9" s="66">
        <v>0</v>
      </c>
    </row>
    <row r="10" spans="1:6" ht="12.75">
      <c r="A10" s="4">
        <v>4</v>
      </c>
      <c r="B10" s="5">
        <v>1109</v>
      </c>
      <c r="C10" s="5" t="s">
        <v>91</v>
      </c>
      <c r="D10" s="6">
        <v>792</v>
      </c>
      <c r="E10" s="6">
        <v>97</v>
      </c>
      <c r="F10" s="66">
        <v>77</v>
      </c>
    </row>
    <row r="11" spans="1:6" s="42" customFormat="1" ht="12.75">
      <c r="A11" s="4">
        <v>5</v>
      </c>
      <c r="B11" s="6">
        <v>1113</v>
      </c>
      <c r="C11" s="6" t="s">
        <v>92</v>
      </c>
      <c r="D11" s="6">
        <v>31824</v>
      </c>
      <c r="E11" s="6">
        <v>0</v>
      </c>
      <c r="F11" s="41">
        <v>0</v>
      </c>
    </row>
    <row r="12" spans="1:6" s="1" customFormat="1" ht="12.75">
      <c r="A12" s="7">
        <v>6</v>
      </c>
      <c r="B12" s="8">
        <v>11</v>
      </c>
      <c r="C12" s="8" t="s">
        <v>93</v>
      </c>
      <c r="D12" s="8">
        <f>SUM(D7:D11)</f>
        <v>37882</v>
      </c>
      <c r="E12" s="8">
        <f>SUM(E7:E11)</f>
        <v>49198</v>
      </c>
      <c r="F12" s="56">
        <f>SUM(F7:F11)</f>
        <v>48536</v>
      </c>
    </row>
    <row r="13" spans="1:6" ht="12.75">
      <c r="A13" s="4">
        <v>7</v>
      </c>
      <c r="B13" s="5">
        <v>121</v>
      </c>
      <c r="C13" s="5" t="s">
        <v>94</v>
      </c>
      <c r="D13" s="6">
        <v>5775</v>
      </c>
      <c r="E13" s="6">
        <v>4693</v>
      </c>
      <c r="F13" s="66">
        <v>4693</v>
      </c>
    </row>
    <row r="14" spans="1:6" s="42" customFormat="1" ht="12.75">
      <c r="A14" s="4">
        <v>8</v>
      </c>
      <c r="B14" s="6">
        <v>122</v>
      </c>
      <c r="C14" s="6" t="s">
        <v>95</v>
      </c>
      <c r="D14" s="6">
        <v>1946</v>
      </c>
      <c r="E14" s="6">
        <v>4687</v>
      </c>
      <c r="F14" s="41">
        <v>4647</v>
      </c>
    </row>
    <row r="15" spans="1:6" s="1" customFormat="1" ht="12.75">
      <c r="A15" s="7">
        <v>9</v>
      </c>
      <c r="B15" s="8">
        <v>12</v>
      </c>
      <c r="C15" s="8" t="s">
        <v>96</v>
      </c>
      <c r="D15" s="8">
        <f>SUM(D13:D14)</f>
        <v>7721</v>
      </c>
      <c r="E15" s="8">
        <f>SUM(E13:E14)</f>
        <v>9380</v>
      </c>
      <c r="F15" s="56">
        <f>SUM(F13:F14)</f>
        <v>9340</v>
      </c>
    </row>
    <row r="16" spans="1:6" s="1" customFormat="1" ht="12.75">
      <c r="A16" s="7">
        <v>10</v>
      </c>
      <c r="B16" s="8">
        <v>1</v>
      </c>
      <c r="C16" s="8" t="s">
        <v>97</v>
      </c>
      <c r="D16" s="8">
        <f>SUM(D12,D15)</f>
        <v>45603</v>
      </c>
      <c r="E16" s="8">
        <f>SUM(E12,E15)</f>
        <v>58578</v>
      </c>
      <c r="F16" s="56">
        <f>SUM(F12,F15)</f>
        <v>57876</v>
      </c>
    </row>
    <row r="17" spans="1:6" s="1" customFormat="1" ht="12.75">
      <c r="A17" s="7">
        <v>11</v>
      </c>
      <c r="B17" s="8">
        <v>2</v>
      </c>
      <c r="C17" s="8" t="s">
        <v>98</v>
      </c>
      <c r="D17" s="8">
        <v>12098</v>
      </c>
      <c r="E17" s="8">
        <v>9766</v>
      </c>
      <c r="F17" s="56">
        <v>9766</v>
      </c>
    </row>
    <row r="18" spans="1:6" ht="12.75">
      <c r="A18" s="4">
        <v>12</v>
      </c>
      <c r="B18" s="5">
        <v>311</v>
      </c>
      <c r="C18" s="5" t="s">
        <v>99</v>
      </c>
      <c r="D18" s="6">
        <v>1142</v>
      </c>
      <c r="E18" s="6">
        <v>7817</v>
      </c>
      <c r="F18" s="66">
        <v>4537</v>
      </c>
    </row>
    <row r="19" spans="1:6" s="42" customFormat="1" ht="12.75">
      <c r="A19" s="4">
        <v>13</v>
      </c>
      <c r="B19" s="6">
        <v>312</v>
      </c>
      <c r="C19" s="6" t="s">
        <v>100</v>
      </c>
      <c r="D19" s="6">
        <v>6700</v>
      </c>
      <c r="E19" s="6">
        <v>26839</v>
      </c>
      <c r="F19" s="41">
        <v>21105</v>
      </c>
    </row>
    <row r="20" spans="1:6" s="1" customFormat="1" ht="12.75">
      <c r="A20" s="7">
        <v>14</v>
      </c>
      <c r="B20" s="8">
        <v>31</v>
      </c>
      <c r="C20" s="8" t="s">
        <v>101</v>
      </c>
      <c r="D20" s="8">
        <f>SUM(D18:D19)</f>
        <v>7842</v>
      </c>
      <c r="E20" s="8">
        <f>SUM(E18:E19)</f>
        <v>34656</v>
      </c>
      <c r="F20" s="56">
        <f>SUM(F18:F19)</f>
        <v>25642</v>
      </c>
    </row>
    <row r="21" spans="1:6" s="42" customFormat="1" ht="12.75">
      <c r="A21" s="4">
        <v>15</v>
      </c>
      <c r="B21" s="6">
        <v>321</v>
      </c>
      <c r="C21" s="43" t="s">
        <v>102</v>
      </c>
      <c r="D21" s="6">
        <v>148</v>
      </c>
      <c r="E21" s="6">
        <v>852</v>
      </c>
      <c r="F21" s="41">
        <v>849</v>
      </c>
    </row>
    <row r="22" spans="1:6" ht="12.75">
      <c r="A22" s="4">
        <v>16</v>
      </c>
      <c r="B22" s="5">
        <v>322</v>
      </c>
      <c r="C22" s="5" t="s">
        <v>103</v>
      </c>
      <c r="D22" s="6">
        <v>883</v>
      </c>
      <c r="E22" s="6">
        <v>892</v>
      </c>
      <c r="F22" s="66">
        <v>892</v>
      </c>
    </row>
    <row r="23" spans="1:6" s="1" customFormat="1" ht="12.75">
      <c r="A23" s="7">
        <v>17</v>
      </c>
      <c r="B23" s="8">
        <v>32</v>
      </c>
      <c r="C23" s="8" t="s">
        <v>104</v>
      </c>
      <c r="D23" s="8">
        <f>SUM(D21:D22)</f>
        <v>1031</v>
      </c>
      <c r="E23" s="8">
        <f>SUM(E21:E22)</f>
        <v>1744</v>
      </c>
      <c r="F23" s="56">
        <f>SUM(F21:F22)</f>
        <v>1741</v>
      </c>
    </row>
    <row r="24" spans="1:6" ht="12.75">
      <c r="A24" s="4">
        <v>18</v>
      </c>
      <c r="B24" s="5">
        <v>331</v>
      </c>
      <c r="C24" s="5" t="s">
        <v>105</v>
      </c>
      <c r="D24" s="6">
        <v>6163</v>
      </c>
      <c r="E24" s="6">
        <v>8102</v>
      </c>
      <c r="F24" s="66">
        <v>6594</v>
      </c>
    </row>
    <row r="25" spans="1:6" ht="12.75">
      <c r="A25" s="4">
        <v>19</v>
      </c>
      <c r="B25" s="5">
        <v>332</v>
      </c>
      <c r="C25" s="5" t="s">
        <v>106</v>
      </c>
      <c r="D25" s="6">
        <v>13937</v>
      </c>
      <c r="E25" s="6">
        <v>0</v>
      </c>
      <c r="F25" s="66">
        <v>0</v>
      </c>
    </row>
    <row r="26" spans="1:6" ht="12.75">
      <c r="A26" s="4">
        <v>20</v>
      </c>
      <c r="B26" s="5">
        <v>333</v>
      </c>
      <c r="C26" s="5" t="s">
        <v>107</v>
      </c>
      <c r="D26" s="6">
        <v>2009</v>
      </c>
      <c r="E26" s="6">
        <v>1808</v>
      </c>
      <c r="F26" s="66">
        <v>1808</v>
      </c>
    </row>
    <row r="27" spans="1:6" ht="12.75">
      <c r="A27" s="4">
        <v>21</v>
      </c>
      <c r="B27" s="5">
        <v>334</v>
      </c>
      <c r="C27" s="5" t="s">
        <v>108</v>
      </c>
      <c r="D27" s="6">
        <v>1179</v>
      </c>
      <c r="E27" s="6">
        <v>4113</v>
      </c>
      <c r="F27" s="66">
        <v>4113</v>
      </c>
    </row>
    <row r="28" spans="1:6" s="42" customFormat="1" ht="12.75">
      <c r="A28" s="4">
        <v>22</v>
      </c>
      <c r="B28" s="6">
        <v>337</v>
      </c>
      <c r="C28" s="6" t="s">
        <v>109</v>
      </c>
      <c r="D28" s="6">
        <v>0</v>
      </c>
      <c r="E28" s="6">
        <v>13559</v>
      </c>
      <c r="F28" s="41">
        <v>12966</v>
      </c>
    </row>
    <row r="29" spans="1:6" s="1" customFormat="1" ht="12.75">
      <c r="A29" s="7">
        <v>23</v>
      </c>
      <c r="B29" s="8">
        <v>33</v>
      </c>
      <c r="C29" s="8" t="s">
        <v>110</v>
      </c>
      <c r="D29" s="8">
        <f>SUM(D24:D28)</f>
        <v>23288</v>
      </c>
      <c r="E29" s="8">
        <f>SUM(E24:E28)</f>
        <v>27582</v>
      </c>
      <c r="F29" s="56">
        <f>SUM(F24:F28)</f>
        <v>25481</v>
      </c>
    </row>
    <row r="30" spans="1:6" s="42" customFormat="1" ht="12.75">
      <c r="A30" s="4">
        <v>24</v>
      </c>
      <c r="B30" s="6">
        <v>341</v>
      </c>
      <c r="C30" s="6" t="s">
        <v>111</v>
      </c>
      <c r="D30" s="6">
        <v>0</v>
      </c>
      <c r="E30" s="6">
        <v>0</v>
      </c>
      <c r="F30" s="41">
        <v>0</v>
      </c>
    </row>
    <row r="31" spans="1:6" s="1" customFormat="1" ht="12.75">
      <c r="A31" s="7">
        <v>25</v>
      </c>
      <c r="B31" s="8">
        <v>34</v>
      </c>
      <c r="C31" s="8" t="s">
        <v>112</v>
      </c>
      <c r="D31" s="8">
        <f>D30</f>
        <v>0</v>
      </c>
      <c r="E31" s="8">
        <f>E30</f>
        <v>0</v>
      </c>
      <c r="F31" s="56">
        <f>F30</f>
        <v>0</v>
      </c>
    </row>
    <row r="32" spans="1:6" ht="12.75">
      <c r="A32" s="2">
        <v>26</v>
      </c>
      <c r="B32" s="3">
        <v>351</v>
      </c>
      <c r="C32" s="3" t="s">
        <v>113</v>
      </c>
      <c r="D32" s="6">
        <v>11620</v>
      </c>
      <c r="E32" s="6">
        <v>12711</v>
      </c>
      <c r="F32" s="66">
        <v>12553</v>
      </c>
    </row>
    <row r="33" spans="1:6" ht="12.75">
      <c r="A33" s="4">
        <v>27</v>
      </c>
      <c r="B33" s="5">
        <v>352</v>
      </c>
      <c r="C33" s="5" t="s">
        <v>114</v>
      </c>
      <c r="D33" s="6">
        <v>969</v>
      </c>
      <c r="E33" s="6">
        <v>4453</v>
      </c>
      <c r="F33" s="66">
        <v>4453</v>
      </c>
    </row>
    <row r="34" spans="1:6" ht="12.75">
      <c r="A34" s="2">
        <v>28</v>
      </c>
      <c r="B34" s="5">
        <v>353</v>
      </c>
      <c r="C34" s="5" t="s">
        <v>115</v>
      </c>
      <c r="D34" s="6">
        <v>4187</v>
      </c>
      <c r="E34" s="6">
        <v>524</v>
      </c>
      <c r="F34" s="66">
        <v>296</v>
      </c>
    </row>
    <row r="35" spans="1:6" ht="12.75">
      <c r="A35" s="4">
        <v>29</v>
      </c>
      <c r="B35" s="5">
        <v>354</v>
      </c>
      <c r="C35" s="5" t="s">
        <v>116</v>
      </c>
      <c r="D35" s="6">
        <v>800</v>
      </c>
      <c r="E35" s="6">
        <v>0</v>
      </c>
      <c r="F35" s="66">
        <v>0</v>
      </c>
    </row>
    <row r="36" spans="1:6" ht="12.75">
      <c r="A36" s="2">
        <v>30</v>
      </c>
      <c r="B36" s="6">
        <v>355</v>
      </c>
      <c r="C36" s="6" t="s">
        <v>117</v>
      </c>
      <c r="D36" s="6">
        <v>8941</v>
      </c>
      <c r="E36" s="6">
        <v>6500</v>
      </c>
      <c r="F36" s="41">
        <v>5142</v>
      </c>
    </row>
    <row r="37" spans="1:6" s="1" customFormat="1" ht="12.75">
      <c r="A37" s="7">
        <v>31</v>
      </c>
      <c r="B37" s="8">
        <v>35</v>
      </c>
      <c r="C37" s="8" t="s">
        <v>118</v>
      </c>
      <c r="D37" s="8">
        <f>SUM(D32:D36)</f>
        <v>26517</v>
      </c>
      <c r="E37" s="8">
        <f>SUM(E32:E36)</f>
        <v>24188</v>
      </c>
      <c r="F37" s="56">
        <f>SUM(F32:F36)</f>
        <v>22444</v>
      </c>
    </row>
    <row r="38" spans="1:6" s="1" customFormat="1" ht="13.5" thickBot="1">
      <c r="A38" s="10">
        <v>32</v>
      </c>
      <c r="B38" s="11">
        <v>3</v>
      </c>
      <c r="C38" s="11" t="s">
        <v>119</v>
      </c>
      <c r="D38" s="11">
        <f>SUM(D20,D23,D29,D31,D37)</f>
        <v>58678</v>
      </c>
      <c r="E38" s="11">
        <f>SUM(E20,E23,E29,E31,E37)</f>
        <v>88170</v>
      </c>
      <c r="F38" s="64">
        <f>SUM(F20,F23,F29,F31,F37)</f>
        <v>75308</v>
      </c>
    </row>
    <row r="39" spans="1:5" s="1" customFormat="1" ht="13.5" thickBot="1">
      <c r="A39" s="22"/>
      <c r="B39" s="22"/>
      <c r="C39" s="22"/>
      <c r="D39" s="50"/>
      <c r="E39" s="50"/>
    </row>
    <row r="40" spans="1:6" s="1" customFormat="1" ht="58.5" customHeight="1" thickBot="1">
      <c r="A40" s="19" t="s">
        <v>67</v>
      </c>
      <c r="B40" s="20" t="s">
        <v>9</v>
      </c>
      <c r="C40" s="21" t="s">
        <v>0</v>
      </c>
      <c r="D40" s="55" t="s">
        <v>86</v>
      </c>
      <c r="E40" s="63" t="s">
        <v>68</v>
      </c>
      <c r="F40" s="63" t="s">
        <v>221</v>
      </c>
    </row>
    <row r="41" spans="1:6" s="1" customFormat="1" ht="12.75">
      <c r="A41" s="212">
        <v>33</v>
      </c>
      <c r="B41" s="62">
        <v>4</v>
      </c>
      <c r="C41" s="62" t="s">
        <v>120</v>
      </c>
      <c r="D41" s="62">
        <v>1720</v>
      </c>
      <c r="E41" s="137">
        <v>1728</v>
      </c>
      <c r="F41" s="138">
        <v>1728</v>
      </c>
    </row>
    <row r="42" spans="1:6" s="33" customFormat="1" ht="12.75">
      <c r="A42" s="30">
        <v>34</v>
      </c>
      <c r="B42" s="32">
        <v>506</v>
      </c>
      <c r="C42" s="32" t="s">
        <v>121</v>
      </c>
      <c r="D42" s="32">
        <v>0</v>
      </c>
      <c r="E42" s="139">
        <v>5688</v>
      </c>
      <c r="F42" s="67">
        <v>5688</v>
      </c>
    </row>
    <row r="43" spans="1:6" s="33" customFormat="1" ht="12.75">
      <c r="A43" s="37">
        <v>35</v>
      </c>
      <c r="B43" s="32">
        <v>511</v>
      </c>
      <c r="C43" s="32" t="s">
        <v>122</v>
      </c>
      <c r="D43" s="32">
        <v>23448</v>
      </c>
      <c r="E43" s="139">
        <v>23332</v>
      </c>
      <c r="F43" s="67">
        <v>16573</v>
      </c>
    </row>
    <row r="44" spans="1:6" s="33" customFormat="1" ht="12.75">
      <c r="A44" s="30">
        <v>36</v>
      </c>
      <c r="B44" s="54">
        <v>5121</v>
      </c>
      <c r="C44" s="54" t="s">
        <v>123</v>
      </c>
      <c r="D44" s="32">
        <v>600</v>
      </c>
      <c r="E44" s="139">
        <v>0</v>
      </c>
      <c r="F44" s="67">
        <v>0</v>
      </c>
    </row>
    <row r="45" spans="1:6" s="33" customFormat="1" ht="12.75">
      <c r="A45" s="37">
        <v>37</v>
      </c>
      <c r="B45" s="32">
        <v>5122</v>
      </c>
      <c r="C45" s="32" t="s">
        <v>124</v>
      </c>
      <c r="D45" s="32">
        <v>0</v>
      </c>
      <c r="E45" s="139">
        <v>0</v>
      </c>
      <c r="F45" s="67">
        <v>0</v>
      </c>
    </row>
    <row r="46" spans="1:6" ht="12.75">
      <c r="A46" s="30">
        <v>38</v>
      </c>
      <c r="B46" s="8">
        <v>5</v>
      </c>
      <c r="C46" s="8" t="s">
        <v>125</v>
      </c>
      <c r="D46" s="8">
        <f>SUM(D42:D45)</f>
        <v>24048</v>
      </c>
      <c r="E46" s="8">
        <f>SUM(E42:E45)</f>
        <v>29020</v>
      </c>
      <c r="F46" s="56">
        <f>SUM(F42:F45)</f>
        <v>22261</v>
      </c>
    </row>
    <row r="47" spans="1:6" s="33" customFormat="1" ht="12.75">
      <c r="A47" s="37">
        <v>39</v>
      </c>
      <c r="B47" s="32">
        <v>62</v>
      </c>
      <c r="C47" s="32" t="s">
        <v>126</v>
      </c>
      <c r="D47" s="32">
        <v>35546</v>
      </c>
      <c r="E47" s="32">
        <v>25327</v>
      </c>
      <c r="F47" s="67">
        <v>25327</v>
      </c>
    </row>
    <row r="48" spans="1:6" s="33" customFormat="1" ht="12.75">
      <c r="A48" s="30">
        <v>40</v>
      </c>
      <c r="B48" s="32">
        <v>63</v>
      </c>
      <c r="C48" s="32" t="s">
        <v>127</v>
      </c>
      <c r="D48" s="32">
        <v>5906</v>
      </c>
      <c r="E48" s="32">
        <v>0</v>
      </c>
      <c r="F48" s="67">
        <v>0</v>
      </c>
    </row>
    <row r="49" spans="1:6" s="33" customFormat="1" ht="12.75">
      <c r="A49" s="37">
        <v>41</v>
      </c>
      <c r="B49" s="32">
        <v>64</v>
      </c>
      <c r="C49" s="32" t="s">
        <v>128</v>
      </c>
      <c r="D49" s="32">
        <v>17238</v>
      </c>
      <c r="E49" s="32">
        <v>13118</v>
      </c>
      <c r="F49" s="67">
        <v>13118</v>
      </c>
    </row>
    <row r="50" spans="1:6" s="33" customFormat="1" ht="12.75">
      <c r="A50" s="30">
        <v>42</v>
      </c>
      <c r="B50" s="32">
        <v>67</v>
      </c>
      <c r="C50" s="54" t="s">
        <v>129</v>
      </c>
      <c r="D50" s="32">
        <v>15894</v>
      </c>
      <c r="E50" s="32">
        <v>7885</v>
      </c>
      <c r="F50" s="67">
        <v>7885</v>
      </c>
    </row>
    <row r="51" spans="1:6" s="1" customFormat="1" ht="12.75">
      <c r="A51" s="7">
        <v>43</v>
      </c>
      <c r="B51" s="8">
        <v>6</v>
      </c>
      <c r="C51" s="8" t="s">
        <v>130</v>
      </c>
      <c r="D51" s="8">
        <f>SUM(D47:D50)</f>
        <v>74584</v>
      </c>
      <c r="E51" s="8">
        <f>SUM(E47:E50)</f>
        <v>46330</v>
      </c>
      <c r="F51" s="56">
        <f>SUM(F47:F50)</f>
        <v>46330</v>
      </c>
    </row>
    <row r="52" spans="1:6" s="33" customFormat="1" ht="12.75">
      <c r="A52" s="30">
        <v>44</v>
      </c>
      <c r="B52" s="32">
        <v>71</v>
      </c>
      <c r="C52" s="32" t="s">
        <v>131</v>
      </c>
      <c r="D52" s="32">
        <v>1968</v>
      </c>
      <c r="E52" s="32">
        <v>1071</v>
      </c>
      <c r="F52" s="67">
        <v>1071</v>
      </c>
    </row>
    <row r="53" spans="1:6" s="33" customFormat="1" ht="12.75">
      <c r="A53" s="37">
        <v>45</v>
      </c>
      <c r="B53" s="32">
        <v>74</v>
      </c>
      <c r="C53" s="32" t="s">
        <v>132</v>
      </c>
      <c r="D53" s="32">
        <v>532</v>
      </c>
      <c r="E53" s="32">
        <v>485</v>
      </c>
      <c r="F53" s="67">
        <v>235</v>
      </c>
    </row>
    <row r="54" spans="1:6" s="1" customFormat="1" ht="12.75">
      <c r="A54" s="9">
        <v>46</v>
      </c>
      <c r="B54" s="8">
        <v>7</v>
      </c>
      <c r="C54" s="8" t="s">
        <v>133</v>
      </c>
      <c r="D54" s="8">
        <f>SUM(D52:D53)</f>
        <v>2500</v>
      </c>
      <c r="E54" s="8">
        <f>SUM(E52:E53)</f>
        <v>1556</v>
      </c>
      <c r="F54" s="56">
        <f>SUM(F52:F53)</f>
        <v>1306</v>
      </c>
    </row>
    <row r="55" spans="1:6" s="1" customFormat="1" ht="12.75">
      <c r="A55" s="7">
        <v>47</v>
      </c>
      <c r="B55" s="8">
        <v>8</v>
      </c>
      <c r="C55" s="8" t="s">
        <v>134</v>
      </c>
      <c r="D55" s="8">
        <v>0</v>
      </c>
      <c r="E55" s="8">
        <v>0</v>
      </c>
      <c r="F55" s="56">
        <v>0</v>
      </c>
    </row>
    <row r="56" spans="1:6" ht="12.75">
      <c r="A56" s="9">
        <v>48</v>
      </c>
      <c r="B56" s="8">
        <v>9112</v>
      </c>
      <c r="C56" s="8" t="s">
        <v>135</v>
      </c>
      <c r="D56" s="8">
        <v>0</v>
      </c>
      <c r="E56" s="8">
        <v>42141</v>
      </c>
      <c r="F56" s="56">
        <v>42141</v>
      </c>
    </row>
    <row r="57" spans="1:6" ht="12.75">
      <c r="A57" s="114">
        <v>49</v>
      </c>
      <c r="B57" s="111">
        <v>915</v>
      </c>
      <c r="C57" s="111" t="s">
        <v>191</v>
      </c>
      <c r="D57" s="111">
        <v>4770</v>
      </c>
      <c r="E57" s="111">
        <v>4534</v>
      </c>
      <c r="F57" s="213">
        <v>2973</v>
      </c>
    </row>
    <row r="58" spans="1:6" ht="13.5" thickBot="1">
      <c r="A58" s="10">
        <v>50</v>
      </c>
      <c r="B58" s="11"/>
      <c r="C58" s="11" t="s">
        <v>709</v>
      </c>
      <c r="D58" s="11">
        <f>SUM(D16,D17,D38,D41,D46,D51,D54,D55,D56,D57)</f>
        <v>224001</v>
      </c>
      <c r="E58" s="11">
        <f>SUM(E16,E17,E38,E41,E46,E51,E54,E55,E56,E57)</f>
        <v>281823</v>
      </c>
      <c r="F58" s="64">
        <f>SUM(F16,F17,F38,F41,F46,F51,F54,F55,F56,F57)</f>
        <v>259689</v>
      </c>
    </row>
    <row r="60" spans="4:5" ht="12.75">
      <c r="D60" s="42"/>
      <c r="E60" s="42"/>
    </row>
    <row r="61" spans="4:5" ht="12.75">
      <c r="D61" s="42"/>
      <c r="E61" s="42"/>
    </row>
    <row r="62" spans="4:5" ht="12.75">
      <c r="D62" s="42"/>
      <c r="E62" s="42"/>
    </row>
    <row r="63" spans="4:5" ht="12.75">
      <c r="D63" s="42"/>
      <c r="E63" s="42"/>
    </row>
    <row r="64" spans="4:5" ht="12.75">
      <c r="D64" s="42"/>
      <c r="E64" s="42"/>
    </row>
    <row r="65" spans="4:5" ht="12.75">
      <c r="D65" s="42"/>
      <c r="E65" s="42"/>
    </row>
    <row r="66" spans="4:5" ht="12.75">
      <c r="D66" s="42"/>
      <c r="E66" s="42"/>
    </row>
    <row r="67" spans="4:5" ht="12.75">
      <c r="D67" s="42"/>
      <c r="E67" s="42"/>
    </row>
    <row r="68" spans="4:5" ht="12.75">
      <c r="D68" s="42"/>
      <c r="E68" s="42"/>
    </row>
    <row r="69" spans="4:5" ht="12.75">
      <c r="D69" s="42"/>
      <c r="E69" s="42"/>
    </row>
    <row r="70" spans="4:5" ht="12.75">
      <c r="D70" s="42"/>
      <c r="E70" s="42"/>
    </row>
    <row r="71" spans="4:5" ht="12.75">
      <c r="D71" s="42"/>
      <c r="E71" s="42"/>
    </row>
    <row r="72" spans="4:5" ht="12.75">
      <c r="D72" s="42"/>
      <c r="E72" s="42"/>
    </row>
    <row r="73" spans="4:5" ht="12.75">
      <c r="D73" s="42"/>
      <c r="E73" s="42"/>
    </row>
    <row r="74" spans="4:5" ht="12.75">
      <c r="D74" s="42"/>
      <c r="E74" s="42"/>
    </row>
    <row r="75" spans="4:5" ht="12.75">
      <c r="D75" s="42"/>
      <c r="E75" s="42"/>
    </row>
    <row r="76" spans="4:5" ht="12.75">
      <c r="D76" s="42"/>
      <c r="E76" s="42"/>
    </row>
    <row r="77" spans="4:5" ht="12.75">
      <c r="D77" s="42"/>
      <c r="E77" s="42"/>
    </row>
    <row r="79" spans="1:6" ht="13.5" thickBot="1">
      <c r="A79" s="347" t="s">
        <v>136</v>
      </c>
      <c r="B79" s="347"/>
      <c r="C79" s="347"/>
      <c r="D79" s="342"/>
      <c r="E79" s="342"/>
      <c r="F79" s="342"/>
    </row>
    <row r="80" spans="1:6" ht="49.5" customHeight="1" thickBot="1">
      <c r="A80" s="19" t="s">
        <v>67</v>
      </c>
      <c r="B80" s="20" t="s">
        <v>9</v>
      </c>
      <c r="C80" s="21" t="s">
        <v>0</v>
      </c>
      <c r="D80" s="55" t="s">
        <v>86</v>
      </c>
      <c r="E80" s="63" t="s">
        <v>68</v>
      </c>
      <c r="F80" s="63" t="s">
        <v>221</v>
      </c>
    </row>
    <row r="81" spans="1:6" ht="12.75">
      <c r="A81" s="44">
        <v>1</v>
      </c>
      <c r="B81" s="12" t="s">
        <v>137</v>
      </c>
      <c r="C81" s="12" t="s">
        <v>88</v>
      </c>
      <c r="D81" s="59">
        <v>2395</v>
      </c>
      <c r="E81" s="59">
        <v>2500</v>
      </c>
      <c r="F81" s="65">
        <v>2500</v>
      </c>
    </row>
    <row r="82" spans="1:6" ht="12.75">
      <c r="A82" s="4">
        <v>2</v>
      </c>
      <c r="B82" s="5">
        <v>1104</v>
      </c>
      <c r="C82" s="6" t="s">
        <v>89</v>
      </c>
      <c r="D82" s="6">
        <v>240</v>
      </c>
      <c r="E82" s="6">
        <v>0</v>
      </c>
      <c r="F82" s="66">
        <v>0</v>
      </c>
    </row>
    <row r="83" spans="1:6" ht="12.75">
      <c r="A83" s="4">
        <v>3</v>
      </c>
      <c r="B83" s="5">
        <v>1106</v>
      </c>
      <c r="C83" s="5" t="s">
        <v>90</v>
      </c>
      <c r="D83" s="6">
        <v>0</v>
      </c>
      <c r="E83" s="6">
        <v>0</v>
      </c>
      <c r="F83" s="66">
        <v>0</v>
      </c>
    </row>
    <row r="84" spans="1:6" ht="12.75">
      <c r="A84" s="4">
        <v>4</v>
      </c>
      <c r="B84" s="5">
        <v>1109</v>
      </c>
      <c r="C84" s="5" t="s">
        <v>91</v>
      </c>
      <c r="D84" s="6">
        <v>0</v>
      </c>
      <c r="E84" s="6">
        <v>0</v>
      </c>
      <c r="F84" s="66">
        <v>0</v>
      </c>
    </row>
    <row r="85" spans="1:6" ht="12.75">
      <c r="A85" s="4">
        <v>5</v>
      </c>
      <c r="B85" s="6">
        <v>1113</v>
      </c>
      <c r="C85" s="6" t="s">
        <v>92</v>
      </c>
      <c r="D85" s="6">
        <v>0</v>
      </c>
      <c r="E85" s="6">
        <v>0</v>
      </c>
      <c r="F85" s="66">
        <v>0</v>
      </c>
    </row>
    <row r="86" spans="1:6" s="1" customFormat="1" ht="12.75">
      <c r="A86" s="7">
        <v>6</v>
      </c>
      <c r="B86" s="8">
        <v>11</v>
      </c>
      <c r="C86" s="8" t="s">
        <v>93</v>
      </c>
      <c r="D86" s="8">
        <f>SUM(D81:D85)</f>
        <v>2635</v>
      </c>
      <c r="E86" s="8">
        <f>SUM(E81:E85)</f>
        <v>2500</v>
      </c>
      <c r="F86" s="56">
        <f>SUM(F81:F85)</f>
        <v>2500</v>
      </c>
    </row>
    <row r="87" spans="1:6" ht="12.75">
      <c r="A87" s="4">
        <v>7</v>
      </c>
      <c r="B87" s="5">
        <v>121</v>
      </c>
      <c r="C87" s="5" t="s">
        <v>94</v>
      </c>
      <c r="D87" s="6">
        <v>0</v>
      </c>
      <c r="E87" s="6">
        <v>0</v>
      </c>
      <c r="F87" s="41">
        <v>0</v>
      </c>
    </row>
    <row r="88" spans="1:6" ht="12.75">
      <c r="A88" s="4">
        <v>8</v>
      </c>
      <c r="B88" s="6">
        <v>122</v>
      </c>
      <c r="C88" s="6" t="s">
        <v>95</v>
      </c>
      <c r="D88" s="6">
        <v>0</v>
      </c>
      <c r="E88" s="6">
        <v>0</v>
      </c>
      <c r="F88" s="41">
        <v>0</v>
      </c>
    </row>
    <row r="89" spans="1:6" ht="12.75">
      <c r="A89" s="7">
        <v>9</v>
      </c>
      <c r="B89" s="8">
        <v>12</v>
      </c>
      <c r="C89" s="8" t="s">
        <v>96</v>
      </c>
      <c r="D89" s="8">
        <f>SUM(D87:D88)</f>
        <v>0</v>
      </c>
      <c r="E89" s="8">
        <f>SUM(E87:E88)</f>
        <v>0</v>
      </c>
      <c r="F89" s="56">
        <f>SUM(F87:F88)</f>
        <v>0</v>
      </c>
    </row>
    <row r="90" spans="1:6" s="1" customFormat="1" ht="12.75">
      <c r="A90" s="7">
        <v>10</v>
      </c>
      <c r="B90" s="8">
        <v>1</v>
      </c>
      <c r="C90" s="8" t="s">
        <v>97</v>
      </c>
      <c r="D90" s="8">
        <f>SUM(D86,D89)</f>
        <v>2635</v>
      </c>
      <c r="E90" s="8">
        <f>SUM(E86,E89)</f>
        <v>2500</v>
      </c>
      <c r="F90" s="56">
        <f>SUM(F86,F89)</f>
        <v>2500</v>
      </c>
    </row>
    <row r="91" spans="1:6" s="1" customFormat="1" ht="12.75">
      <c r="A91" s="7">
        <v>11</v>
      </c>
      <c r="B91" s="8">
        <v>2</v>
      </c>
      <c r="C91" s="8" t="s">
        <v>98</v>
      </c>
      <c r="D91" s="8">
        <v>647</v>
      </c>
      <c r="E91" s="8">
        <v>675</v>
      </c>
      <c r="F91" s="56">
        <v>675</v>
      </c>
    </row>
    <row r="92" spans="1:6" ht="12.75">
      <c r="A92" s="4">
        <v>12</v>
      </c>
      <c r="B92" s="5">
        <v>311</v>
      </c>
      <c r="C92" s="5" t="s">
        <v>99</v>
      </c>
      <c r="D92" s="32">
        <v>736</v>
      </c>
      <c r="E92" s="32">
        <v>615</v>
      </c>
      <c r="F92" s="67">
        <v>615</v>
      </c>
    </row>
    <row r="93" spans="1:6" ht="12.75">
      <c r="A93" s="4">
        <v>13</v>
      </c>
      <c r="B93" s="6">
        <v>312</v>
      </c>
      <c r="C93" s="6" t="s">
        <v>100</v>
      </c>
      <c r="D93" s="6">
        <v>0</v>
      </c>
      <c r="E93" s="6">
        <v>126</v>
      </c>
      <c r="F93" s="41">
        <v>126</v>
      </c>
    </row>
    <row r="94" spans="1:6" s="1" customFormat="1" ht="12.75">
      <c r="A94" s="7">
        <v>14</v>
      </c>
      <c r="B94" s="8">
        <v>31</v>
      </c>
      <c r="C94" s="8" t="s">
        <v>101</v>
      </c>
      <c r="D94" s="8">
        <f>SUM(D92:D93)</f>
        <v>736</v>
      </c>
      <c r="E94" s="8">
        <f>SUM(E92:E93)</f>
        <v>741</v>
      </c>
      <c r="F94" s="56">
        <f>SUM(F92:F93)</f>
        <v>741</v>
      </c>
    </row>
    <row r="95" spans="1:6" ht="12.75">
      <c r="A95" s="4">
        <v>15</v>
      </c>
      <c r="B95" s="6">
        <v>321</v>
      </c>
      <c r="C95" s="43" t="s">
        <v>102</v>
      </c>
      <c r="D95" s="6">
        <v>39</v>
      </c>
      <c r="E95" s="6">
        <v>49</v>
      </c>
      <c r="F95" s="41">
        <v>49</v>
      </c>
    </row>
    <row r="96" spans="1:6" ht="12.75">
      <c r="A96" s="4">
        <v>16</v>
      </c>
      <c r="B96" s="5">
        <v>322</v>
      </c>
      <c r="C96" s="5" t="s">
        <v>103</v>
      </c>
      <c r="D96" s="6">
        <v>124</v>
      </c>
      <c r="E96" s="6">
        <v>125</v>
      </c>
      <c r="F96" s="41">
        <v>125</v>
      </c>
    </row>
    <row r="97" spans="1:6" s="1" customFormat="1" ht="12.75">
      <c r="A97" s="7">
        <v>17</v>
      </c>
      <c r="B97" s="8">
        <v>32</v>
      </c>
      <c r="C97" s="8" t="s">
        <v>104</v>
      </c>
      <c r="D97" s="8">
        <f>SUM(D95:D96)</f>
        <v>163</v>
      </c>
      <c r="E97" s="8">
        <f>SUM(E95:E96)</f>
        <v>174</v>
      </c>
      <c r="F97" s="56">
        <f>SUM(F95:F96)</f>
        <v>174</v>
      </c>
    </row>
    <row r="98" spans="1:6" ht="12.75">
      <c r="A98" s="4">
        <v>18</v>
      </c>
      <c r="B98" s="5">
        <v>331</v>
      </c>
      <c r="C98" s="5" t="s">
        <v>105</v>
      </c>
      <c r="D98" s="6">
        <v>549</v>
      </c>
      <c r="E98" s="6">
        <v>365</v>
      </c>
      <c r="F98" s="41">
        <v>365</v>
      </c>
    </row>
    <row r="99" spans="1:6" ht="12.75">
      <c r="A99" s="4">
        <v>19</v>
      </c>
      <c r="B99" s="5">
        <v>332</v>
      </c>
      <c r="C99" s="5" t="s">
        <v>106</v>
      </c>
      <c r="D99" s="6">
        <v>0</v>
      </c>
      <c r="E99" s="6">
        <v>6</v>
      </c>
      <c r="F99" s="41">
        <v>4</v>
      </c>
    </row>
    <row r="100" spans="1:6" ht="12.75">
      <c r="A100" s="4">
        <v>20</v>
      </c>
      <c r="B100" s="5">
        <v>333</v>
      </c>
      <c r="C100" s="5" t="s">
        <v>107</v>
      </c>
      <c r="D100" s="6">
        <v>0</v>
      </c>
      <c r="E100" s="6">
        <v>0</v>
      </c>
      <c r="F100" s="41">
        <v>0</v>
      </c>
    </row>
    <row r="101" spans="1:6" ht="12.75">
      <c r="A101" s="4">
        <v>21</v>
      </c>
      <c r="B101" s="5">
        <v>334</v>
      </c>
      <c r="C101" s="5" t="s">
        <v>108</v>
      </c>
      <c r="D101" s="6">
        <v>32</v>
      </c>
      <c r="E101" s="6">
        <v>0</v>
      </c>
      <c r="F101" s="41">
        <v>0</v>
      </c>
    </row>
    <row r="102" spans="1:6" ht="12.75">
      <c r="A102" s="4">
        <v>22</v>
      </c>
      <c r="B102" s="6">
        <v>337</v>
      </c>
      <c r="C102" s="6" t="s">
        <v>109</v>
      </c>
      <c r="D102" s="6">
        <v>37</v>
      </c>
      <c r="E102" s="6">
        <v>75</v>
      </c>
      <c r="F102" s="41">
        <v>60</v>
      </c>
    </row>
    <row r="103" spans="1:6" s="1" customFormat="1" ht="12.75">
      <c r="A103" s="7">
        <v>23</v>
      </c>
      <c r="B103" s="8">
        <v>33</v>
      </c>
      <c r="C103" s="8" t="s">
        <v>110</v>
      </c>
      <c r="D103" s="8">
        <f>SUM(D98:D102)</f>
        <v>618</v>
      </c>
      <c r="E103" s="8">
        <f>SUM(E98:E102)</f>
        <v>446</v>
      </c>
      <c r="F103" s="56">
        <f>SUM(F98:F102)</f>
        <v>429</v>
      </c>
    </row>
    <row r="104" spans="1:6" ht="12.75">
      <c r="A104" s="4">
        <v>24</v>
      </c>
      <c r="B104" s="6">
        <v>341</v>
      </c>
      <c r="C104" s="6" t="s">
        <v>111</v>
      </c>
      <c r="D104" s="6">
        <v>20</v>
      </c>
      <c r="E104" s="6">
        <v>60</v>
      </c>
      <c r="F104" s="41">
        <v>41</v>
      </c>
    </row>
    <row r="105" spans="1:6" s="1" customFormat="1" ht="12.75">
      <c r="A105" s="7">
        <v>25</v>
      </c>
      <c r="B105" s="8">
        <v>34</v>
      </c>
      <c r="C105" s="8" t="s">
        <v>112</v>
      </c>
      <c r="D105" s="8">
        <f>SUM(D104)</f>
        <v>20</v>
      </c>
      <c r="E105" s="8">
        <f>SUM(E104)</f>
        <v>60</v>
      </c>
      <c r="F105" s="56">
        <f>SUM(F104)</f>
        <v>41</v>
      </c>
    </row>
    <row r="106" spans="1:6" ht="12.75">
      <c r="A106" s="2">
        <v>26</v>
      </c>
      <c r="B106" s="3">
        <v>351</v>
      </c>
      <c r="C106" s="3" t="s">
        <v>113</v>
      </c>
      <c r="D106" s="6">
        <v>269</v>
      </c>
      <c r="E106" s="6">
        <v>197</v>
      </c>
      <c r="F106" s="41">
        <v>197</v>
      </c>
    </row>
    <row r="107" spans="1:6" ht="12.75">
      <c r="A107" s="4">
        <v>27</v>
      </c>
      <c r="B107" s="5">
        <v>352</v>
      </c>
      <c r="C107" s="5" t="s">
        <v>114</v>
      </c>
      <c r="D107" s="6">
        <v>0</v>
      </c>
      <c r="E107" s="6">
        <v>0</v>
      </c>
      <c r="F107" s="41">
        <v>0</v>
      </c>
    </row>
    <row r="108" spans="1:6" ht="12.75">
      <c r="A108" s="2">
        <v>28</v>
      </c>
      <c r="B108" s="5">
        <v>353</v>
      </c>
      <c r="C108" s="5" t="s">
        <v>115</v>
      </c>
      <c r="D108" s="6">
        <v>0</v>
      </c>
      <c r="E108" s="6">
        <v>6</v>
      </c>
      <c r="F108" s="41">
        <v>6</v>
      </c>
    </row>
    <row r="109" spans="1:6" ht="12.75">
      <c r="A109" s="4">
        <v>29</v>
      </c>
      <c r="B109" s="5">
        <v>354</v>
      </c>
      <c r="C109" s="5" t="s">
        <v>116</v>
      </c>
      <c r="D109" s="6">
        <v>32</v>
      </c>
      <c r="E109" s="6">
        <v>0</v>
      </c>
      <c r="F109" s="41">
        <v>0</v>
      </c>
    </row>
    <row r="110" spans="1:6" ht="12.75">
      <c r="A110" s="2">
        <v>30</v>
      </c>
      <c r="B110" s="6">
        <v>355</v>
      </c>
      <c r="C110" s="6" t="s">
        <v>117</v>
      </c>
      <c r="D110" s="6">
        <v>50</v>
      </c>
      <c r="E110" s="6">
        <v>0</v>
      </c>
      <c r="F110" s="41">
        <v>0</v>
      </c>
    </row>
    <row r="111" spans="1:6" s="1" customFormat="1" ht="12.75">
      <c r="A111" s="7">
        <v>31</v>
      </c>
      <c r="B111" s="8">
        <v>35</v>
      </c>
      <c r="C111" s="8" t="s">
        <v>118</v>
      </c>
      <c r="D111" s="8">
        <f>SUM(D106:D110)</f>
        <v>351</v>
      </c>
      <c r="E111" s="8">
        <f>SUM(E106:E110)</f>
        <v>203</v>
      </c>
      <c r="F111" s="56">
        <f>SUM(F106:F110)</f>
        <v>203</v>
      </c>
    </row>
    <row r="112" spans="1:6" s="1" customFormat="1" ht="13.5" customHeight="1">
      <c r="A112" s="9">
        <v>32</v>
      </c>
      <c r="B112" s="8">
        <v>3</v>
      </c>
      <c r="C112" s="8" t="s">
        <v>119</v>
      </c>
      <c r="D112" s="8">
        <f>SUM(D94,D97,D103,D105,D111)</f>
        <v>1888</v>
      </c>
      <c r="E112" s="8">
        <f>SUM(E94,E97,E103,E105,E111)</f>
        <v>1624</v>
      </c>
      <c r="F112" s="56">
        <f>SUM(F94,F97,F103,F105,F111)</f>
        <v>1588</v>
      </c>
    </row>
    <row r="113" spans="1:6" s="1" customFormat="1" ht="13.5" thickBot="1">
      <c r="A113" s="10">
        <v>33</v>
      </c>
      <c r="B113" s="11">
        <v>4</v>
      </c>
      <c r="C113" s="11" t="s">
        <v>120</v>
      </c>
      <c r="D113" s="11">
        <v>0</v>
      </c>
      <c r="E113" s="11">
        <v>0</v>
      </c>
      <c r="F113" s="64">
        <v>0</v>
      </c>
    </row>
    <row r="114" spans="1:6" ht="13.5" customHeight="1" thickBot="1">
      <c r="A114" s="45"/>
      <c r="B114" s="45"/>
      <c r="C114" s="45"/>
      <c r="D114" s="45"/>
      <c r="E114" s="45"/>
      <c r="F114" s="46"/>
    </row>
    <row r="115" spans="1:6" ht="58.5" customHeight="1" thickBot="1">
      <c r="A115" s="19" t="s">
        <v>67</v>
      </c>
      <c r="B115" s="20" t="s">
        <v>9</v>
      </c>
      <c r="C115" s="21" t="s">
        <v>0</v>
      </c>
      <c r="D115" s="55" t="s">
        <v>86</v>
      </c>
      <c r="E115" s="63" t="s">
        <v>68</v>
      </c>
      <c r="F115" s="63" t="s">
        <v>221</v>
      </c>
    </row>
    <row r="116" spans="1:6" s="33" customFormat="1" ht="15.75" customHeight="1">
      <c r="A116" s="47">
        <v>34</v>
      </c>
      <c r="B116" s="48">
        <v>506</v>
      </c>
      <c r="C116" s="49" t="s">
        <v>121</v>
      </c>
      <c r="D116" s="60">
        <v>0</v>
      </c>
      <c r="E116" s="60">
        <v>0</v>
      </c>
      <c r="F116" s="214">
        <v>0</v>
      </c>
    </row>
    <row r="117" spans="1:6" ht="12.75">
      <c r="A117" s="4">
        <v>35</v>
      </c>
      <c r="B117" s="6">
        <v>511</v>
      </c>
      <c r="C117" s="6" t="s">
        <v>122</v>
      </c>
      <c r="D117" s="32">
        <v>0</v>
      </c>
      <c r="E117" s="32">
        <v>0</v>
      </c>
      <c r="F117" s="67">
        <v>0</v>
      </c>
    </row>
    <row r="118" spans="1:6" ht="12.75">
      <c r="A118" s="61">
        <v>36</v>
      </c>
      <c r="B118" s="43">
        <v>5121</v>
      </c>
      <c r="C118" s="43" t="s">
        <v>123</v>
      </c>
      <c r="D118" s="32">
        <v>0</v>
      </c>
      <c r="E118" s="32">
        <v>0</v>
      </c>
      <c r="F118" s="67">
        <v>0</v>
      </c>
    </row>
    <row r="119" spans="1:6" ht="12.75">
      <c r="A119" s="4">
        <v>37</v>
      </c>
      <c r="B119" s="6">
        <v>5122</v>
      </c>
      <c r="C119" s="6" t="s">
        <v>124</v>
      </c>
      <c r="D119" s="32">
        <v>0</v>
      </c>
      <c r="E119" s="32">
        <v>0</v>
      </c>
      <c r="F119" s="67">
        <v>0</v>
      </c>
    </row>
    <row r="120" spans="1:6" s="1" customFormat="1" ht="12.75">
      <c r="A120" s="69">
        <v>38</v>
      </c>
      <c r="B120" s="8">
        <v>5</v>
      </c>
      <c r="C120" s="8" t="s">
        <v>125</v>
      </c>
      <c r="D120" s="8">
        <f>SUM(D116:D119)</f>
        <v>0</v>
      </c>
      <c r="E120" s="8">
        <f>SUM(E116:E119)</f>
        <v>0</v>
      </c>
      <c r="F120" s="56">
        <f>SUM(F116:F119)</f>
        <v>0</v>
      </c>
    </row>
    <row r="121" spans="1:6" ht="12.75">
      <c r="A121" s="4">
        <v>39</v>
      </c>
      <c r="B121" s="6">
        <v>62</v>
      </c>
      <c r="C121" s="6" t="s">
        <v>126</v>
      </c>
      <c r="D121" s="32">
        <v>0</v>
      </c>
      <c r="E121" s="32">
        <v>0</v>
      </c>
      <c r="F121" s="67">
        <v>0</v>
      </c>
    </row>
    <row r="122" spans="1:6" ht="12.75">
      <c r="A122" s="61">
        <v>40</v>
      </c>
      <c r="B122" s="6">
        <v>63</v>
      </c>
      <c r="C122" s="6" t="s">
        <v>127</v>
      </c>
      <c r="D122" s="32">
        <v>0</v>
      </c>
      <c r="E122" s="32">
        <v>37</v>
      </c>
      <c r="F122" s="67">
        <v>37</v>
      </c>
    </row>
    <row r="123" spans="1:6" ht="12.75">
      <c r="A123" s="4">
        <v>41</v>
      </c>
      <c r="B123" s="6">
        <v>64</v>
      </c>
      <c r="C123" s="6" t="s">
        <v>128</v>
      </c>
      <c r="D123" s="32">
        <v>0</v>
      </c>
      <c r="E123" s="32">
        <v>0</v>
      </c>
      <c r="F123" s="67">
        <v>0</v>
      </c>
    </row>
    <row r="124" spans="1:6" ht="12.75">
      <c r="A124" s="61">
        <v>42</v>
      </c>
      <c r="B124" s="6">
        <v>67</v>
      </c>
      <c r="C124" s="43" t="s">
        <v>129</v>
      </c>
      <c r="D124" s="32">
        <v>0</v>
      </c>
      <c r="E124" s="32">
        <v>10</v>
      </c>
      <c r="F124" s="67">
        <v>10</v>
      </c>
    </row>
    <row r="125" spans="1:6" s="1" customFormat="1" ht="12.75">
      <c r="A125" s="7">
        <v>43</v>
      </c>
      <c r="B125" s="8">
        <v>6</v>
      </c>
      <c r="C125" s="8" t="s">
        <v>130</v>
      </c>
      <c r="D125" s="8">
        <f>SUM(D121:D124)</f>
        <v>0</v>
      </c>
      <c r="E125" s="8">
        <f>SUM(E121:E124)</f>
        <v>47</v>
      </c>
      <c r="F125" s="56">
        <f>SUM(F121:F124)</f>
        <v>47</v>
      </c>
    </row>
    <row r="126" spans="1:6" ht="12.75">
      <c r="A126" s="61">
        <v>44</v>
      </c>
      <c r="B126" s="6">
        <v>71</v>
      </c>
      <c r="C126" s="6" t="s">
        <v>131</v>
      </c>
      <c r="D126" s="32">
        <v>0</v>
      </c>
      <c r="E126" s="32">
        <v>0</v>
      </c>
      <c r="F126" s="67">
        <v>0</v>
      </c>
    </row>
    <row r="127" spans="1:6" ht="12.75">
      <c r="A127" s="4">
        <v>45</v>
      </c>
      <c r="B127" s="6">
        <v>74</v>
      </c>
      <c r="C127" s="6" t="s">
        <v>132</v>
      </c>
      <c r="D127" s="32">
        <v>0</v>
      </c>
      <c r="E127" s="32">
        <v>0</v>
      </c>
      <c r="F127" s="67">
        <v>0</v>
      </c>
    </row>
    <row r="128" spans="1:6" s="1" customFormat="1" ht="12.75">
      <c r="A128" s="69">
        <v>46</v>
      </c>
      <c r="B128" s="8">
        <v>7</v>
      </c>
      <c r="C128" s="8" t="s">
        <v>133</v>
      </c>
      <c r="D128" s="8">
        <f>SUM(D126:D127)</f>
        <v>0</v>
      </c>
      <c r="E128" s="8">
        <f>SUM(E126:E127)</f>
        <v>0</v>
      </c>
      <c r="F128" s="56">
        <f>SUM(F126:F127)</f>
        <v>0</v>
      </c>
    </row>
    <row r="129" spans="1:6" s="1" customFormat="1" ht="12.75">
      <c r="A129" s="7">
        <v>47</v>
      </c>
      <c r="B129" s="8">
        <v>8</v>
      </c>
      <c r="C129" s="8" t="s">
        <v>134</v>
      </c>
      <c r="D129" s="8">
        <v>0</v>
      </c>
      <c r="E129" s="8">
        <v>0</v>
      </c>
      <c r="F129" s="56">
        <v>0</v>
      </c>
    </row>
    <row r="130" spans="1:6" s="1" customFormat="1" ht="12.75">
      <c r="A130" s="69">
        <v>48</v>
      </c>
      <c r="B130" s="8">
        <v>9112</v>
      </c>
      <c r="C130" s="8" t="s">
        <v>135</v>
      </c>
      <c r="D130" s="8">
        <v>0</v>
      </c>
      <c r="E130" s="8">
        <v>0</v>
      </c>
      <c r="F130" s="56">
        <v>0</v>
      </c>
    </row>
    <row r="131" spans="1:6" s="1" customFormat="1" ht="13.5" thickBot="1">
      <c r="A131" s="10">
        <v>49</v>
      </c>
      <c r="B131" s="11"/>
      <c r="C131" s="11" t="s">
        <v>710</v>
      </c>
      <c r="D131" s="11">
        <f>SUM(D90,D91,D112,D120,D125,D128,D129,D130)</f>
        <v>5170</v>
      </c>
      <c r="E131" s="11">
        <f>SUM(E90,E91,E112,E120,E125,E128,E129,E130)</f>
        <v>4846</v>
      </c>
      <c r="F131" s="64">
        <f>SUM(F90,F91,F112,F120,F125,F128,F129,F130)</f>
        <v>4810</v>
      </c>
    </row>
    <row r="153" spans="1:6" ht="13.5" thickBot="1">
      <c r="A153" s="347" t="s">
        <v>138</v>
      </c>
      <c r="B153" s="347"/>
      <c r="C153" s="347"/>
      <c r="D153" s="348"/>
      <c r="E153" s="348"/>
      <c r="F153" s="348"/>
    </row>
    <row r="154" spans="1:6" ht="57.75" customHeight="1" thickBot="1">
      <c r="A154" s="51" t="s">
        <v>67</v>
      </c>
      <c r="B154" s="52" t="s">
        <v>9</v>
      </c>
      <c r="C154" s="53" t="s">
        <v>0</v>
      </c>
      <c r="D154" s="55" t="s">
        <v>86</v>
      </c>
      <c r="E154" s="63" t="s">
        <v>68</v>
      </c>
      <c r="F154" s="63" t="s">
        <v>221</v>
      </c>
    </row>
    <row r="155" spans="1:6" ht="12.75">
      <c r="A155" s="44">
        <v>1</v>
      </c>
      <c r="B155" s="12" t="s">
        <v>87</v>
      </c>
      <c r="C155" s="12" t="s">
        <v>88</v>
      </c>
      <c r="D155" s="59">
        <f aca="true" t="shared" si="0" ref="D155:F159">SUM(D7,D81)</f>
        <v>7320</v>
      </c>
      <c r="E155" s="59">
        <f t="shared" si="0"/>
        <v>51601</v>
      </c>
      <c r="F155" s="215">
        <f t="shared" si="0"/>
        <v>50959</v>
      </c>
    </row>
    <row r="156" spans="1:6" ht="12.75">
      <c r="A156" s="4">
        <v>2</v>
      </c>
      <c r="B156" s="5">
        <v>1104</v>
      </c>
      <c r="C156" s="6" t="s">
        <v>89</v>
      </c>
      <c r="D156" s="6">
        <f t="shared" si="0"/>
        <v>240</v>
      </c>
      <c r="E156" s="6">
        <f t="shared" si="0"/>
        <v>0</v>
      </c>
      <c r="F156" s="41">
        <f t="shared" si="0"/>
        <v>0</v>
      </c>
    </row>
    <row r="157" spans="1:6" ht="12.75">
      <c r="A157" s="4">
        <v>3</v>
      </c>
      <c r="B157" s="5">
        <v>1106</v>
      </c>
      <c r="C157" s="5" t="s">
        <v>90</v>
      </c>
      <c r="D157" s="6">
        <f t="shared" si="0"/>
        <v>341</v>
      </c>
      <c r="E157" s="6">
        <f t="shared" si="0"/>
        <v>0</v>
      </c>
      <c r="F157" s="41">
        <f t="shared" si="0"/>
        <v>0</v>
      </c>
    </row>
    <row r="158" spans="1:6" ht="12.75">
      <c r="A158" s="4">
        <v>4</v>
      </c>
      <c r="B158" s="5">
        <v>1109</v>
      </c>
      <c r="C158" s="5" t="s">
        <v>91</v>
      </c>
      <c r="D158" s="6">
        <f t="shared" si="0"/>
        <v>792</v>
      </c>
      <c r="E158" s="6">
        <f t="shared" si="0"/>
        <v>97</v>
      </c>
      <c r="F158" s="41">
        <f t="shared" si="0"/>
        <v>77</v>
      </c>
    </row>
    <row r="159" spans="1:6" ht="12.75">
      <c r="A159" s="4">
        <v>5</v>
      </c>
      <c r="B159" s="6">
        <v>1113</v>
      </c>
      <c r="C159" s="6" t="s">
        <v>92</v>
      </c>
      <c r="D159" s="6">
        <f t="shared" si="0"/>
        <v>31824</v>
      </c>
      <c r="E159" s="6">
        <f t="shared" si="0"/>
        <v>0</v>
      </c>
      <c r="F159" s="41">
        <f t="shared" si="0"/>
        <v>0</v>
      </c>
    </row>
    <row r="160" spans="1:6" s="1" customFormat="1" ht="12.75">
      <c r="A160" s="7">
        <v>6</v>
      </c>
      <c r="B160" s="8">
        <v>11</v>
      </c>
      <c r="C160" s="8" t="s">
        <v>93</v>
      </c>
      <c r="D160" s="8">
        <f>SUM(D155:D159)</f>
        <v>40517</v>
      </c>
      <c r="E160" s="8">
        <f>SUM(E155:E159)</f>
        <v>51698</v>
      </c>
      <c r="F160" s="56">
        <f>SUM(F155:F159)</f>
        <v>51036</v>
      </c>
    </row>
    <row r="161" spans="1:6" ht="12.75">
      <c r="A161" s="4">
        <v>7</v>
      </c>
      <c r="B161" s="5">
        <v>121</v>
      </c>
      <c r="C161" s="5" t="s">
        <v>94</v>
      </c>
      <c r="D161" s="6">
        <f aca="true" t="shared" si="1" ref="D161:F162">SUM(D13,D87)</f>
        <v>5775</v>
      </c>
      <c r="E161" s="6">
        <f t="shared" si="1"/>
        <v>4693</v>
      </c>
      <c r="F161" s="41">
        <f t="shared" si="1"/>
        <v>4693</v>
      </c>
    </row>
    <row r="162" spans="1:6" ht="12.75">
      <c r="A162" s="4">
        <v>8</v>
      </c>
      <c r="B162" s="6">
        <v>122</v>
      </c>
      <c r="C162" s="6" t="s">
        <v>95</v>
      </c>
      <c r="D162" s="6">
        <f t="shared" si="1"/>
        <v>1946</v>
      </c>
      <c r="E162" s="6">
        <f t="shared" si="1"/>
        <v>4687</v>
      </c>
      <c r="F162" s="41">
        <f t="shared" si="1"/>
        <v>4647</v>
      </c>
    </row>
    <row r="163" spans="1:6" s="1" customFormat="1" ht="12.75">
      <c r="A163" s="7">
        <v>9</v>
      </c>
      <c r="B163" s="8">
        <v>12</v>
      </c>
      <c r="C163" s="8" t="s">
        <v>96</v>
      </c>
      <c r="D163" s="8">
        <f>SUM(D161,D162)</f>
        <v>7721</v>
      </c>
      <c r="E163" s="8">
        <f>SUM(E161,E162)</f>
        <v>9380</v>
      </c>
      <c r="F163" s="56">
        <f>SUM(F161,F162)</f>
        <v>9340</v>
      </c>
    </row>
    <row r="164" spans="1:6" s="1" customFormat="1" ht="12.75">
      <c r="A164" s="7">
        <v>10</v>
      </c>
      <c r="B164" s="8">
        <v>1</v>
      </c>
      <c r="C164" s="8" t="s">
        <v>97</v>
      </c>
      <c r="D164" s="8">
        <f>SUM(D160,D163)</f>
        <v>48238</v>
      </c>
      <c r="E164" s="8">
        <f>SUM(E160,E163)</f>
        <v>61078</v>
      </c>
      <c r="F164" s="56">
        <f>SUM(F160,F163)</f>
        <v>60376</v>
      </c>
    </row>
    <row r="165" spans="1:6" s="1" customFormat="1" ht="12.75">
      <c r="A165" s="7">
        <v>11</v>
      </c>
      <c r="B165" s="8">
        <v>2</v>
      </c>
      <c r="C165" s="8" t="s">
        <v>98</v>
      </c>
      <c r="D165" s="8">
        <f aca="true" t="shared" si="2" ref="D165:F167">SUM(D17,D91)</f>
        <v>12745</v>
      </c>
      <c r="E165" s="8">
        <f t="shared" si="2"/>
        <v>10441</v>
      </c>
      <c r="F165" s="56">
        <f t="shared" si="2"/>
        <v>10441</v>
      </c>
    </row>
    <row r="166" spans="1:6" ht="12.75">
      <c r="A166" s="4">
        <v>12</v>
      </c>
      <c r="B166" s="5">
        <v>311</v>
      </c>
      <c r="C166" s="5" t="s">
        <v>99</v>
      </c>
      <c r="D166" s="6">
        <f t="shared" si="2"/>
        <v>1878</v>
      </c>
      <c r="E166" s="6">
        <f t="shared" si="2"/>
        <v>8432</v>
      </c>
      <c r="F166" s="41">
        <f t="shared" si="2"/>
        <v>5152</v>
      </c>
    </row>
    <row r="167" spans="1:6" ht="12.75">
      <c r="A167" s="4">
        <v>13</v>
      </c>
      <c r="B167" s="6">
        <v>312</v>
      </c>
      <c r="C167" s="6" t="s">
        <v>100</v>
      </c>
      <c r="D167" s="6">
        <f t="shared" si="2"/>
        <v>6700</v>
      </c>
      <c r="E167" s="6">
        <f t="shared" si="2"/>
        <v>26965</v>
      </c>
      <c r="F167" s="41">
        <f t="shared" si="2"/>
        <v>21231</v>
      </c>
    </row>
    <row r="168" spans="1:6" s="1" customFormat="1" ht="12.75">
      <c r="A168" s="7">
        <v>14</v>
      </c>
      <c r="B168" s="8">
        <v>31</v>
      </c>
      <c r="C168" s="8" t="s">
        <v>101</v>
      </c>
      <c r="D168" s="8">
        <f>SUM(D166,D167)</f>
        <v>8578</v>
      </c>
      <c r="E168" s="8">
        <f>SUM(E166,E167)</f>
        <v>35397</v>
      </c>
      <c r="F168" s="56">
        <f>SUM(F166,F167)</f>
        <v>26383</v>
      </c>
    </row>
    <row r="169" spans="1:6" ht="12.75">
      <c r="A169" s="4">
        <v>15</v>
      </c>
      <c r="B169" s="6">
        <v>321</v>
      </c>
      <c r="C169" s="43" t="s">
        <v>102</v>
      </c>
      <c r="D169" s="6">
        <f aca="true" t="shared" si="3" ref="D169:F170">SUM(D21,D95)</f>
        <v>187</v>
      </c>
      <c r="E169" s="6">
        <f t="shared" si="3"/>
        <v>901</v>
      </c>
      <c r="F169" s="41">
        <f t="shared" si="3"/>
        <v>898</v>
      </c>
    </row>
    <row r="170" spans="1:6" ht="12.75">
      <c r="A170" s="4">
        <v>16</v>
      </c>
      <c r="B170" s="5">
        <v>322</v>
      </c>
      <c r="C170" s="5" t="s">
        <v>103</v>
      </c>
      <c r="D170" s="6">
        <f t="shared" si="3"/>
        <v>1007</v>
      </c>
      <c r="E170" s="6">
        <f t="shared" si="3"/>
        <v>1017</v>
      </c>
      <c r="F170" s="41">
        <f t="shared" si="3"/>
        <v>1017</v>
      </c>
    </row>
    <row r="171" spans="1:6" s="1" customFormat="1" ht="12.75">
      <c r="A171" s="7">
        <v>17</v>
      </c>
      <c r="B171" s="8">
        <v>32</v>
      </c>
      <c r="C171" s="8" t="s">
        <v>104</v>
      </c>
      <c r="D171" s="8">
        <f>SUM(D169,D170)</f>
        <v>1194</v>
      </c>
      <c r="E171" s="8">
        <f>SUM(E169,E170)</f>
        <v>1918</v>
      </c>
      <c r="F171" s="56">
        <f>SUM(F169,F170)</f>
        <v>1915</v>
      </c>
    </row>
    <row r="172" spans="1:6" ht="12.75">
      <c r="A172" s="4">
        <v>18</v>
      </c>
      <c r="B172" s="5">
        <v>331</v>
      </c>
      <c r="C172" s="5" t="s">
        <v>105</v>
      </c>
      <c r="D172" s="6">
        <f aca="true" t="shared" si="4" ref="D172:F176">SUM(D24,D98)</f>
        <v>6712</v>
      </c>
      <c r="E172" s="6">
        <f t="shared" si="4"/>
        <v>8467</v>
      </c>
      <c r="F172" s="41">
        <f t="shared" si="4"/>
        <v>6959</v>
      </c>
    </row>
    <row r="173" spans="1:6" ht="12.75">
      <c r="A173" s="4">
        <v>19</v>
      </c>
      <c r="B173" s="5">
        <v>332</v>
      </c>
      <c r="C173" s="5" t="s">
        <v>106</v>
      </c>
      <c r="D173" s="6">
        <f t="shared" si="4"/>
        <v>13937</v>
      </c>
      <c r="E173" s="6">
        <f t="shared" si="4"/>
        <v>6</v>
      </c>
      <c r="F173" s="41">
        <f t="shared" si="4"/>
        <v>4</v>
      </c>
    </row>
    <row r="174" spans="1:6" ht="12.75">
      <c r="A174" s="4">
        <v>20</v>
      </c>
      <c r="B174" s="5">
        <v>333</v>
      </c>
      <c r="C174" s="5" t="s">
        <v>107</v>
      </c>
      <c r="D174" s="6">
        <f t="shared" si="4"/>
        <v>2009</v>
      </c>
      <c r="E174" s="6">
        <f t="shared" si="4"/>
        <v>1808</v>
      </c>
      <c r="F174" s="41">
        <f t="shared" si="4"/>
        <v>1808</v>
      </c>
    </row>
    <row r="175" spans="1:6" ht="12.75">
      <c r="A175" s="4">
        <v>21</v>
      </c>
      <c r="B175" s="5">
        <v>334</v>
      </c>
      <c r="C175" s="5" t="s">
        <v>108</v>
      </c>
      <c r="D175" s="6">
        <f t="shared" si="4"/>
        <v>1211</v>
      </c>
      <c r="E175" s="6">
        <f t="shared" si="4"/>
        <v>4113</v>
      </c>
      <c r="F175" s="41">
        <f t="shared" si="4"/>
        <v>4113</v>
      </c>
    </row>
    <row r="176" spans="1:6" ht="12.75">
      <c r="A176" s="4">
        <v>22</v>
      </c>
      <c r="B176" s="6">
        <v>337</v>
      </c>
      <c r="C176" s="6" t="s">
        <v>109</v>
      </c>
      <c r="D176" s="6">
        <f t="shared" si="4"/>
        <v>37</v>
      </c>
      <c r="E176" s="6">
        <f t="shared" si="4"/>
        <v>13634</v>
      </c>
      <c r="F176" s="41">
        <f t="shared" si="4"/>
        <v>13026</v>
      </c>
    </row>
    <row r="177" spans="1:6" s="1" customFormat="1" ht="12.75">
      <c r="A177" s="7">
        <v>23</v>
      </c>
      <c r="B177" s="8">
        <v>33</v>
      </c>
      <c r="C177" s="8" t="s">
        <v>110</v>
      </c>
      <c r="D177" s="8">
        <f>SUM(D172:D176)</f>
        <v>23906</v>
      </c>
      <c r="E177" s="8">
        <f>SUM(E172:E176)</f>
        <v>28028</v>
      </c>
      <c r="F177" s="56">
        <f>SUM(F172:F176)</f>
        <v>25910</v>
      </c>
    </row>
    <row r="178" spans="1:6" ht="12.75">
      <c r="A178" s="4">
        <v>24</v>
      </c>
      <c r="B178" s="6">
        <v>341</v>
      </c>
      <c r="C178" s="6" t="s">
        <v>111</v>
      </c>
      <c r="D178" s="6">
        <f>SUM(D30,D104)</f>
        <v>20</v>
      </c>
      <c r="E178" s="6">
        <f>SUM(E30,E104)</f>
        <v>60</v>
      </c>
      <c r="F178" s="41">
        <f>SUM(F30,F104)</f>
        <v>41</v>
      </c>
    </row>
    <row r="179" spans="1:6" s="1" customFormat="1" ht="12.75">
      <c r="A179" s="7">
        <v>25</v>
      </c>
      <c r="B179" s="8">
        <v>34</v>
      </c>
      <c r="C179" s="8" t="s">
        <v>112</v>
      </c>
      <c r="D179" s="8">
        <f>D178</f>
        <v>20</v>
      </c>
      <c r="E179" s="8">
        <f>E178</f>
        <v>60</v>
      </c>
      <c r="F179" s="56">
        <f>F178</f>
        <v>41</v>
      </c>
    </row>
    <row r="180" spans="1:6" ht="12.75">
      <c r="A180" s="2">
        <v>26</v>
      </c>
      <c r="B180" s="3">
        <v>351</v>
      </c>
      <c r="C180" s="3" t="s">
        <v>113</v>
      </c>
      <c r="D180" s="6">
        <f aca="true" t="shared" si="5" ref="D180:F184">SUM(D32,D106)</f>
        <v>11889</v>
      </c>
      <c r="E180" s="6">
        <f t="shared" si="5"/>
        <v>12908</v>
      </c>
      <c r="F180" s="41">
        <f t="shared" si="5"/>
        <v>12750</v>
      </c>
    </row>
    <row r="181" spans="1:6" ht="12.75">
      <c r="A181" s="4">
        <v>27</v>
      </c>
      <c r="B181" s="5">
        <v>352</v>
      </c>
      <c r="C181" s="5" t="s">
        <v>114</v>
      </c>
      <c r="D181" s="6">
        <f t="shared" si="5"/>
        <v>969</v>
      </c>
      <c r="E181" s="6">
        <f t="shared" si="5"/>
        <v>4453</v>
      </c>
      <c r="F181" s="41">
        <f t="shared" si="5"/>
        <v>4453</v>
      </c>
    </row>
    <row r="182" spans="1:6" ht="12.75">
      <c r="A182" s="2">
        <v>28</v>
      </c>
      <c r="B182" s="5">
        <v>353</v>
      </c>
      <c r="C182" s="5" t="s">
        <v>115</v>
      </c>
      <c r="D182" s="6">
        <f t="shared" si="5"/>
        <v>4187</v>
      </c>
      <c r="E182" s="6">
        <f t="shared" si="5"/>
        <v>530</v>
      </c>
      <c r="F182" s="41">
        <f t="shared" si="5"/>
        <v>302</v>
      </c>
    </row>
    <row r="183" spans="1:6" ht="12.75">
      <c r="A183" s="4">
        <v>29</v>
      </c>
      <c r="B183" s="5">
        <v>354</v>
      </c>
      <c r="C183" s="5" t="s">
        <v>116</v>
      </c>
      <c r="D183" s="6">
        <f t="shared" si="5"/>
        <v>832</v>
      </c>
      <c r="E183" s="6">
        <f t="shared" si="5"/>
        <v>0</v>
      </c>
      <c r="F183" s="41">
        <f t="shared" si="5"/>
        <v>0</v>
      </c>
    </row>
    <row r="184" spans="1:6" ht="12.75">
      <c r="A184" s="2">
        <v>30</v>
      </c>
      <c r="B184" s="6">
        <v>355</v>
      </c>
      <c r="C184" s="6" t="s">
        <v>117</v>
      </c>
      <c r="D184" s="6">
        <f t="shared" si="5"/>
        <v>8991</v>
      </c>
      <c r="E184" s="6">
        <f t="shared" si="5"/>
        <v>6500</v>
      </c>
      <c r="F184" s="41">
        <f t="shared" si="5"/>
        <v>5142</v>
      </c>
    </row>
    <row r="185" spans="1:6" s="1" customFormat="1" ht="12.75">
      <c r="A185" s="7">
        <v>31</v>
      </c>
      <c r="B185" s="8">
        <v>35</v>
      </c>
      <c r="C185" s="8" t="s">
        <v>118</v>
      </c>
      <c r="D185" s="8">
        <f>SUM(D180:D184)</f>
        <v>26868</v>
      </c>
      <c r="E185" s="8">
        <f>SUM(E180:E184)</f>
        <v>24391</v>
      </c>
      <c r="F185" s="56">
        <f>SUM(F180:F184)</f>
        <v>22647</v>
      </c>
    </row>
    <row r="186" spans="1:6" s="1" customFormat="1" ht="12.75">
      <c r="A186" s="9">
        <v>32</v>
      </c>
      <c r="B186" s="8">
        <v>3</v>
      </c>
      <c r="C186" s="8" t="s">
        <v>119</v>
      </c>
      <c r="D186" s="8">
        <f>SUM(D168,D171,D177,D179,D185)</f>
        <v>60566</v>
      </c>
      <c r="E186" s="8">
        <f>SUM(E168,E171,E177,E179,E185)</f>
        <v>89794</v>
      </c>
      <c r="F186" s="56">
        <f>SUM(F168,F171,F177,F179,F185)</f>
        <v>76896</v>
      </c>
    </row>
    <row r="187" spans="1:6" s="1" customFormat="1" ht="12" customHeight="1" thickBot="1">
      <c r="A187" s="10">
        <v>33</v>
      </c>
      <c r="B187" s="11">
        <v>4</v>
      </c>
      <c r="C187" s="11" t="s">
        <v>120</v>
      </c>
      <c r="D187" s="11">
        <f>SUM(D41,D113)</f>
        <v>1720</v>
      </c>
      <c r="E187" s="11">
        <f>SUM(E41,E113)</f>
        <v>1728</v>
      </c>
      <c r="F187" s="64">
        <f>SUM(F41,F113)</f>
        <v>1728</v>
      </c>
    </row>
    <row r="188" spans="1:6" ht="12" customHeight="1">
      <c r="A188" s="45"/>
      <c r="B188" s="45"/>
      <c r="C188" s="45"/>
      <c r="D188" s="45"/>
      <c r="E188" s="45"/>
      <c r="F188" s="46"/>
    </row>
    <row r="189" spans="1:6" ht="12" customHeight="1">
      <c r="A189" s="45"/>
      <c r="B189" s="45"/>
      <c r="C189" s="45"/>
      <c r="D189" s="45"/>
      <c r="E189" s="45"/>
      <c r="F189" s="46"/>
    </row>
    <row r="190" spans="1:6" ht="12" customHeight="1" thickBot="1">
      <c r="A190" s="45"/>
      <c r="B190" s="45"/>
      <c r="C190" s="45"/>
      <c r="D190" s="45"/>
      <c r="E190" s="45"/>
      <c r="F190" s="46"/>
    </row>
    <row r="191" spans="1:6" ht="45.75" customHeight="1" thickBot="1">
      <c r="A191" s="19" t="s">
        <v>67</v>
      </c>
      <c r="B191" s="20" t="s">
        <v>9</v>
      </c>
      <c r="C191" s="21" t="s">
        <v>0</v>
      </c>
      <c r="D191" s="55" t="s">
        <v>86</v>
      </c>
      <c r="E191" s="63" t="s">
        <v>68</v>
      </c>
      <c r="F191" s="63" t="s">
        <v>221</v>
      </c>
    </row>
    <row r="192" spans="1:6" s="33" customFormat="1" ht="15.75" customHeight="1">
      <c r="A192" s="47">
        <v>34</v>
      </c>
      <c r="B192" s="48">
        <v>506</v>
      </c>
      <c r="C192" s="49" t="s">
        <v>121</v>
      </c>
      <c r="D192" s="57">
        <f aca="true" t="shared" si="6" ref="D192:F195">SUM(D42,D116)</f>
        <v>0</v>
      </c>
      <c r="E192" s="57">
        <f t="shared" si="6"/>
        <v>5688</v>
      </c>
      <c r="F192" s="216">
        <f t="shared" si="6"/>
        <v>5688</v>
      </c>
    </row>
    <row r="193" spans="1:6" ht="12.75">
      <c r="A193" s="4">
        <v>35</v>
      </c>
      <c r="B193" s="6">
        <v>511</v>
      </c>
      <c r="C193" s="6" t="s">
        <v>122</v>
      </c>
      <c r="D193" s="58">
        <f t="shared" si="6"/>
        <v>23448</v>
      </c>
      <c r="E193" s="58">
        <f t="shared" si="6"/>
        <v>23332</v>
      </c>
      <c r="F193" s="217">
        <f t="shared" si="6"/>
        <v>16573</v>
      </c>
    </row>
    <row r="194" spans="1:6" ht="12.75">
      <c r="A194" s="61">
        <v>36</v>
      </c>
      <c r="B194" s="43">
        <v>5121</v>
      </c>
      <c r="C194" s="43" t="s">
        <v>123</v>
      </c>
      <c r="D194" s="58">
        <f t="shared" si="6"/>
        <v>600</v>
      </c>
      <c r="E194" s="58">
        <f t="shared" si="6"/>
        <v>0</v>
      </c>
      <c r="F194" s="217">
        <f t="shared" si="6"/>
        <v>0</v>
      </c>
    </row>
    <row r="195" spans="1:6" ht="12.75">
      <c r="A195" s="4">
        <v>37</v>
      </c>
      <c r="B195" s="6">
        <v>5122</v>
      </c>
      <c r="C195" s="6" t="s">
        <v>124</v>
      </c>
      <c r="D195" s="58">
        <f t="shared" si="6"/>
        <v>0</v>
      </c>
      <c r="E195" s="58">
        <f t="shared" si="6"/>
        <v>0</v>
      </c>
      <c r="F195" s="217">
        <f t="shared" si="6"/>
        <v>0</v>
      </c>
    </row>
    <row r="196" spans="1:6" s="1" customFormat="1" ht="12.75">
      <c r="A196" s="69">
        <v>38</v>
      </c>
      <c r="B196" s="8">
        <v>5</v>
      </c>
      <c r="C196" s="8" t="s">
        <v>125</v>
      </c>
      <c r="D196" s="70">
        <f>SUM(D192:D195)</f>
        <v>24048</v>
      </c>
      <c r="E196" s="70">
        <f>SUM(E192:E195)</f>
        <v>29020</v>
      </c>
      <c r="F196" s="218">
        <f>SUM(F192:F195)</f>
        <v>22261</v>
      </c>
    </row>
    <row r="197" spans="1:6" ht="12.75">
      <c r="A197" s="4">
        <v>39</v>
      </c>
      <c r="B197" s="6">
        <v>62</v>
      </c>
      <c r="C197" s="6" t="s">
        <v>126</v>
      </c>
      <c r="D197" s="58">
        <f aca="true" t="shared" si="7" ref="D197:F200">SUM(D47,D121)</f>
        <v>35546</v>
      </c>
      <c r="E197" s="58">
        <f t="shared" si="7"/>
        <v>25327</v>
      </c>
      <c r="F197" s="217">
        <f t="shared" si="7"/>
        <v>25327</v>
      </c>
    </row>
    <row r="198" spans="1:6" ht="12.75">
      <c r="A198" s="61">
        <v>40</v>
      </c>
      <c r="B198" s="6">
        <v>63</v>
      </c>
      <c r="C198" s="6" t="s">
        <v>127</v>
      </c>
      <c r="D198" s="58">
        <f t="shared" si="7"/>
        <v>5906</v>
      </c>
      <c r="E198" s="58">
        <f t="shared" si="7"/>
        <v>37</v>
      </c>
      <c r="F198" s="217">
        <f t="shared" si="7"/>
        <v>37</v>
      </c>
    </row>
    <row r="199" spans="1:6" ht="12.75">
      <c r="A199" s="4">
        <v>41</v>
      </c>
      <c r="B199" s="6">
        <v>64</v>
      </c>
      <c r="C199" s="6" t="s">
        <v>128</v>
      </c>
      <c r="D199" s="58">
        <f t="shared" si="7"/>
        <v>17238</v>
      </c>
      <c r="E199" s="58">
        <f t="shared" si="7"/>
        <v>13118</v>
      </c>
      <c r="F199" s="217">
        <f t="shared" si="7"/>
        <v>13118</v>
      </c>
    </row>
    <row r="200" spans="1:6" ht="12.75">
      <c r="A200" s="61">
        <v>42</v>
      </c>
      <c r="B200" s="6">
        <v>67</v>
      </c>
      <c r="C200" s="43" t="s">
        <v>129</v>
      </c>
      <c r="D200" s="58">
        <f t="shared" si="7"/>
        <v>15894</v>
      </c>
      <c r="E200" s="58">
        <f t="shared" si="7"/>
        <v>7895</v>
      </c>
      <c r="F200" s="217">
        <f t="shared" si="7"/>
        <v>7895</v>
      </c>
    </row>
    <row r="201" spans="1:6" s="1" customFormat="1" ht="12.75">
      <c r="A201" s="7">
        <v>43</v>
      </c>
      <c r="B201" s="8">
        <v>6</v>
      </c>
      <c r="C201" s="8" t="s">
        <v>130</v>
      </c>
      <c r="D201" s="70">
        <f>SUM(D197:D200)</f>
        <v>74584</v>
      </c>
      <c r="E201" s="70">
        <f>SUM(E197:E200)</f>
        <v>46377</v>
      </c>
      <c r="F201" s="218">
        <f>SUM(F197:F200)</f>
        <v>46377</v>
      </c>
    </row>
    <row r="202" spans="1:6" ht="12.75">
      <c r="A202" s="61">
        <v>44</v>
      </c>
      <c r="B202" s="6">
        <v>71</v>
      </c>
      <c r="C202" s="6" t="s">
        <v>131</v>
      </c>
      <c r="D202" s="58">
        <f aca="true" t="shared" si="8" ref="D202:F203">SUM(D52,D126)</f>
        <v>1968</v>
      </c>
      <c r="E202" s="58">
        <f t="shared" si="8"/>
        <v>1071</v>
      </c>
      <c r="F202" s="217">
        <f t="shared" si="8"/>
        <v>1071</v>
      </c>
    </row>
    <row r="203" spans="1:6" ht="12.75">
      <c r="A203" s="4">
        <v>45</v>
      </c>
      <c r="B203" s="6">
        <v>74</v>
      </c>
      <c r="C203" s="6" t="s">
        <v>132</v>
      </c>
      <c r="D203" s="58">
        <f t="shared" si="8"/>
        <v>532</v>
      </c>
      <c r="E203" s="58">
        <f t="shared" si="8"/>
        <v>485</v>
      </c>
      <c r="F203" s="217">
        <f t="shared" si="8"/>
        <v>235</v>
      </c>
    </row>
    <row r="204" spans="1:6" s="1" customFormat="1" ht="12.75">
      <c r="A204" s="69">
        <v>46</v>
      </c>
      <c r="B204" s="8">
        <v>7</v>
      </c>
      <c r="C204" s="8" t="s">
        <v>133</v>
      </c>
      <c r="D204" s="70">
        <f>SUM(D202:D203)</f>
        <v>2500</v>
      </c>
      <c r="E204" s="70">
        <f>SUM(E202:E203)</f>
        <v>1556</v>
      </c>
      <c r="F204" s="218">
        <f>SUM(F202:F203)</f>
        <v>1306</v>
      </c>
    </row>
    <row r="205" spans="1:6" s="1" customFormat="1" ht="12.75">
      <c r="A205" s="7">
        <v>47</v>
      </c>
      <c r="B205" s="8">
        <v>8</v>
      </c>
      <c r="C205" s="8" t="s">
        <v>134</v>
      </c>
      <c r="D205" s="70">
        <f aca="true" t="shared" si="9" ref="D205:F206">SUM(D55,D129)</f>
        <v>0</v>
      </c>
      <c r="E205" s="70">
        <f t="shared" si="9"/>
        <v>0</v>
      </c>
      <c r="F205" s="218">
        <f t="shared" si="9"/>
        <v>0</v>
      </c>
    </row>
    <row r="206" spans="1:6" s="1" customFormat="1" ht="12.75">
      <c r="A206" s="69">
        <v>48</v>
      </c>
      <c r="B206" s="8">
        <v>9112</v>
      </c>
      <c r="C206" s="8" t="s">
        <v>135</v>
      </c>
      <c r="D206" s="70">
        <f t="shared" si="9"/>
        <v>0</v>
      </c>
      <c r="E206" s="70">
        <f t="shared" si="9"/>
        <v>42141</v>
      </c>
      <c r="F206" s="218">
        <f t="shared" si="9"/>
        <v>42141</v>
      </c>
    </row>
    <row r="207" spans="1:6" s="1" customFormat="1" ht="12.75">
      <c r="A207" s="69">
        <v>49</v>
      </c>
      <c r="B207" s="111">
        <v>915</v>
      </c>
      <c r="C207" s="111" t="s">
        <v>191</v>
      </c>
      <c r="D207" s="115">
        <f>SUM(D57)</f>
        <v>4770</v>
      </c>
      <c r="E207" s="115">
        <f>SUM(E57)</f>
        <v>4534</v>
      </c>
      <c r="F207" s="219">
        <f>SUM(F57)</f>
        <v>2973</v>
      </c>
    </row>
    <row r="208" spans="1:6" s="1" customFormat="1" ht="12.75">
      <c r="A208" s="116">
        <v>50</v>
      </c>
      <c r="B208" s="111"/>
      <c r="C208" s="111" t="s">
        <v>710</v>
      </c>
      <c r="D208" s="115">
        <f>SUM(D164,D165,D186,D187,D196,D201,D204:D207)</f>
        <v>229171</v>
      </c>
      <c r="E208" s="115">
        <f>SUM(E164,E165,E186,E187,E196,E201,E204:E207)</f>
        <v>286669</v>
      </c>
      <c r="F208" s="219">
        <f>SUM(F164,F165,F186,F187,F196,F201,F204:F207)</f>
        <v>264499</v>
      </c>
    </row>
    <row r="209" spans="1:6" ht="12.75">
      <c r="A209" s="69">
        <v>51</v>
      </c>
      <c r="B209" s="5">
        <v>915</v>
      </c>
      <c r="C209" s="5" t="s">
        <v>191</v>
      </c>
      <c r="D209" s="5">
        <v>0</v>
      </c>
      <c r="E209" s="5">
        <v>0</v>
      </c>
      <c r="F209" s="66">
        <v>2973</v>
      </c>
    </row>
    <row r="210" spans="1:6" s="1" customFormat="1" ht="13.5" thickBot="1">
      <c r="A210" s="10">
        <v>52</v>
      </c>
      <c r="B210" s="11"/>
      <c r="C210" s="11" t="s">
        <v>711</v>
      </c>
      <c r="D210" s="11"/>
      <c r="E210" s="11"/>
      <c r="F210" s="297" t="str">
        <f>IMSUB(F208,F209)</f>
        <v>261526</v>
      </c>
    </row>
  </sheetData>
  <sheetProtection password="F799" sheet="1"/>
  <mergeCells count="8">
    <mergeCell ref="A153:C153"/>
    <mergeCell ref="D153:F153"/>
    <mergeCell ref="B1:F1"/>
    <mergeCell ref="A2:F3"/>
    <mergeCell ref="A5:C5"/>
    <mergeCell ref="D5:F5"/>
    <mergeCell ref="A79:C79"/>
    <mergeCell ref="D79:F79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5.8515625" style="0" customWidth="1"/>
    <col min="2" max="2" width="44.00390625" style="0" customWidth="1"/>
    <col min="3" max="3" width="12.421875" style="0" customWidth="1"/>
    <col min="4" max="4" width="11.7109375" style="0" customWidth="1"/>
    <col min="5" max="5" width="14.57421875" style="0" customWidth="1"/>
  </cols>
  <sheetData>
    <row r="1" spans="1:6" ht="12.75">
      <c r="A1" s="71"/>
      <c r="B1" s="340" t="s">
        <v>1544</v>
      </c>
      <c r="C1" s="340"/>
      <c r="D1" s="340"/>
      <c r="E1" s="340"/>
      <c r="F1" s="71"/>
    </row>
    <row r="2" spans="1:5" ht="15">
      <c r="A2" s="42"/>
      <c r="D2" s="42"/>
      <c r="E2" s="77"/>
    </row>
    <row r="3" spans="1:5" ht="36.75" customHeight="1">
      <c r="A3" s="353" t="s">
        <v>241</v>
      </c>
      <c r="B3" s="354"/>
      <c r="C3" s="354"/>
      <c r="D3" s="354"/>
      <c r="E3" s="354"/>
    </row>
    <row r="4" spans="1:5" ht="13.5" thickBot="1">
      <c r="A4" s="42"/>
      <c r="B4" s="42"/>
      <c r="C4" s="341" t="s">
        <v>142</v>
      </c>
      <c r="D4" s="341"/>
      <c r="E4" s="341"/>
    </row>
    <row r="5" spans="1:5" ht="39" thickBot="1">
      <c r="A5" s="19" t="s">
        <v>143</v>
      </c>
      <c r="B5" s="55" t="s">
        <v>0</v>
      </c>
      <c r="C5" s="55" t="s">
        <v>86</v>
      </c>
      <c r="D5" s="63" t="s">
        <v>68</v>
      </c>
      <c r="E5" s="63" t="s">
        <v>221</v>
      </c>
    </row>
    <row r="6" spans="1:5" ht="12.75">
      <c r="A6" s="44"/>
      <c r="B6" s="78" t="s">
        <v>1</v>
      </c>
      <c r="C6" s="79"/>
      <c r="D6" s="80"/>
      <c r="E6" s="68"/>
    </row>
    <row r="7" spans="1:5" ht="12.75">
      <c r="A7" s="4" t="s">
        <v>2</v>
      </c>
      <c r="B7" s="5" t="s">
        <v>173</v>
      </c>
      <c r="C7" s="17">
        <v>9858</v>
      </c>
      <c r="D7" s="83">
        <v>19587</v>
      </c>
      <c r="E7" s="66">
        <v>18885</v>
      </c>
    </row>
    <row r="8" spans="1:5" ht="12.75">
      <c r="A8" s="4" t="s">
        <v>3</v>
      </c>
      <c r="B8" s="6" t="s">
        <v>161</v>
      </c>
      <c r="C8" s="17">
        <v>2466</v>
      </c>
      <c r="D8" s="83">
        <v>3825</v>
      </c>
      <c r="E8" s="66">
        <v>3915</v>
      </c>
    </row>
    <row r="9" spans="1:5" ht="12.75">
      <c r="A9" s="4" t="s">
        <v>4</v>
      </c>
      <c r="B9" s="6" t="s">
        <v>162</v>
      </c>
      <c r="C9" s="17">
        <v>27294</v>
      </c>
      <c r="D9" s="83">
        <v>57996</v>
      </c>
      <c r="E9" s="66">
        <v>45760</v>
      </c>
    </row>
    <row r="10" spans="1:5" ht="12.75">
      <c r="A10" s="4" t="s">
        <v>5</v>
      </c>
      <c r="B10" s="6" t="s">
        <v>120</v>
      </c>
      <c r="C10" s="17">
        <v>1720</v>
      </c>
      <c r="D10" s="83">
        <v>1728</v>
      </c>
      <c r="E10" s="66">
        <v>1728</v>
      </c>
    </row>
    <row r="11" spans="1:5" ht="12.75">
      <c r="A11" s="4" t="s">
        <v>6</v>
      </c>
      <c r="B11" s="6" t="s">
        <v>163</v>
      </c>
      <c r="C11" s="17">
        <v>24048</v>
      </c>
      <c r="D11" s="83">
        <v>29020</v>
      </c>
      <c r="E11" s="66">
        <v>22261</v>
      </c>
    </row>
    <row r="12" spans="1:5" ht="12.75">
      <c r="A12" s="82" t="s">
        <v>164</v>
      </c>
      <c r="B12" s="83" t="s">
        <v>165</v>
      </c>
      <c r="C12" s="84">
        <v>23448</v>
      </c>
      <c r="D12" s="83">
        <v>29020</v>
      </c>
      <c r="E12" s="140">
        <v>22261</v>
      </c>
    </row>
    <row r="13" spans="1:5" ht="12.75">
      <c r="A13" s="82" t="s">
        <v>166</v>
      </c>
      <c r="B13" s="83" t="s">
        <v>167</v>
      </c>
      <c r="C13" s="84">
        <v>600</v>
      </c>
      <c r="D13" s="83">
        <v>0</v>
      </c>
      <c r="E13" s="140">
        <v>0</v>
      </c>
    </row>
    <row r="14" spans="1:5" ht="12.75">
      <c r="A14" s="4" t="s">
        <v>7</v>
      </c>
      <c r="B14" s="6" t="s">
        <v>168</v>
      </c>
      <c r="C14" s="17">
        <v>74584</v>
      </c>
      <c r="D14" s="83">
        <v>46330</v>
      </c>
      <c r="E14" s="66">
        <v>46330</v>
      </c>
    </row>
    <row r="15" spans="1:5" ht="12.75">
      <c r="A15" s="4" t="s">
        <v>8</v>
      </c>
      <c r="B15" s="6" t="s">
        <v>169</v>
      </c>
      <c r="C15" s="17">
        <v>2500</v>
      </c>
      <c r="D15" s="83">
        <v>1556</v>
      </c>
      <c r="E15" s="66">
        <v>1306</v>
      </c>
    </row>
    <row r="16" spans="1:5" ht="12.75">
      <c r="A16" s="36" t="s">
        <v>19</v>
      </c>
      <c r="B16" s="5" t="s">
        <v>191</v>
      </c>
      <c r="C16" s="17">
        <v>4770</v>
      </c>
      <c r="D16" s="83">
        <v>4534</v>
      </c>
      <c r="E16" s="66">
        <v>2973</v>
      </c>
    </row>
    <row r="17" spans="1:5" ht="12.75">
      <c r="A17" s="36"/>
      <c r="B17" s="5" t="s">
        <v>217</v>
      </c>
      <c r="C17" s="17">
        <v>0</v>
      </c>
      <c r="D17" s="83">
        <v>42141</v>
      </c>
      <c r="E17" s="41">
        <v>42141</v>
      </c>
    </row>
    <row r="18" spans="1:5" ht="12.75">
      <c r="A18" s="4"/>
      <c r="B18" s="81" t="s">
        <v>170</v>
      </c>
      <c r="C18" s="85">
        <f>SUM(C7:C11,C14:C17)</f>
        <v>147240</v>
      </c>
      <c r="D18" s="85">
        <f>SUM(D7:D11,D14:D17)</f>
        <v>206717</v>
      </c>
      <c r="E18" s="220">
        <f>SUM(E7:E11,E14:E17)</f>
        <v>185299</v>
      </c>
    </row>
    <row r="19" spans="1:5" ht="12.75">
      <c r="A19" s="4"/>
      <c r="B19" s="6"/>
      <c r="C19" s="17"/>
      <c r="D19" s="17"/>
      <c r="E19" s="41"/>
    </row>
    <row r="20" spans="1:5" ht="12.75">
      <c r="A20" s="4"/>
      <c r="B20" s="81" t="s">
        <v>157</v>
      </c>
      <c r="C20" s="17"/>
      <c r="D20" s="17"/>
      <c r="E20" s="41"/>
    </row>
    <row r="21" spans="1:5" ht="12.75">
      <c r="A21" s="4" t="s">
        <v>2</v>
      </c>
      <c r="B21" s="6" t="s">
        <v>171</v>
      </c>
      <c r="C21" s="17">
        <v>831</v>
      </c>
      <c r="D21" s="17">
        <v>1140</v>
      </c>
      <c r="E21" s="41">
        <v>1140</v>
      </c>
    </row>
    <row r="22" spans="1:5" ht="12.75">
      <c r="A22" s="4" t="s">
        <v>3</v>
      </c>
      <c r="B22" s="6" t="s">
        <v>161</v>
      </c>
      <c r="C22" s="17">
        <v>205</v>
      </c>
      <c r="D22" s="17">
        <v>283</v>
      </c>
      <c r="E22" s="41">
        <v>283</v>
      </c>
    </row>
    <row r="23" spans="1:5" ht="12.75">
      <c r="A23" s="4" t="s">
        <v>4</v>
      </c>
      <c r="B23" s="6" t="s">
        <v>162</v>
      </c>
      <c r="C23" s="17">
        <v>718</v>
      </c>
      <c r="D23" s="17">
        <v>786</v>
      </c>
      <c r="E23" s="41">
        <v>786</v>
      </c>
    </row>
    <row r="24" spans="1:5" ht="12.75">
      <c r="A24" s="4"/>
      <c r="B24" s="81" t="s">
        <v>170</v>
      </c>
      <c r="C24" s="85">
        <f>SUM(C21:C23)</f>
        <v>1754</v>
      </c>
      <c r="D24" s="85">
        <f>SUM(D21:D23)</f>
        <v>2209</v>
      </c>
      <c r="E24" s="220">
        <f>SUM(E21:E23)</f>
        <v>2209</v>
      </c>
    </row>
    <row r="25" spans="1:5" ht="12.75">
      <c r="A25" s="4"/>
      <c r="B25" s="6"/>
      <c r="C25" s="17"/>
      <c r="D25" s="17"/>
      <c r="E25" s="41"/>
    </row>
    <row r="26" spans="1:5" ht="12.75">
      <c r="A26" s="4"/>
      <c r="B26" s="81" t="s">
        <v>172</v>
      </c>
      <c r="C26" s="17"/>
      <c r="D26" s="17"/>
      <c r="E26" s="41"/>
    </row>
    <row r="27" spans="1:5" ht="12.75">
      <c r="A27" s="4" t="s">
        <v>2</v>
      </c>
      <c r="B27" s="6" t="s">
        <v>173</v>
      </c>
      <c r="C27" s="17">
        <v>3091</v>
      </c>
      <c r="D27" s="17">
        <v>2954</v>
      </c>
      <c r="E27" s="41">
        <v>2954</v>
      </c>
    </row>
    <row r="28" spans="1:5" ht="12.75">
      <c r="A28" s="4" t="s">
        <v>3</v>
      </c>
      <c r="B28" s="6" t="s">
        <v>161</v>
      </c>
      <c r="C28" s="17">
        <v>835</v>
      </c>
      <c r="D28" s="17">
        <v>835</v>
      </c>
      <c r="E28" s="41">
        <v>745</v>
      </c>
    </row>
    <row r="29" spans="1:5" ht="12.75">
      <c r="A29" s="4" t="s">
        <v>4</v>
      </c>
      <c r="B29" s="6" t="s">
        <v>162</v>
      </c>
      <c r="C29" s="17">
        <v>21000</v>
      </c>
      <c r="D29" s="17">
        <v>15401</v>
      </c>
      <c r="E29" s="41">
        <v>15401</v>
      </c>
    </row>
    <row r="30" spans="1:5" ht="12.75">
      <c r="A30" s="4"/>
      <c r="B30" s="81" t="s">
        <v>170</v>
      </c>
      <c r="C30" s="85">
        <f>SUM(C27:C29)</f>
        <v>24926</v>
      </c>
      <c r="D30" s="85">
        <f>SUM(D27:D29)</f>
        <v>19190</v>
      </c>
      <c r="E30" s="220">
        <f>SUM(E27:E29)</f>
        <v>19100</v>
      </c>
    </row>
    <row r="31" spans="1:5" ht="12.75">
      <c r="A31" s="4"/>
      <c r="B31" s="6"/>
      <c r="C31" s="17"/>
      <c r="D31" s="17"/>
      <c r="E31" s="41"/>
    </row>
    <row r="32" spans="1:5" ht="12.75">
      <c r="A32" s="4"/>
      <c r="B32" s="81" t="s">
        <v>174</v>
      </c>
      <c r="C32" s="17"/>
      <c r="D32" s="17"/>
      <c r="E32" s="41"/>
    </row>
    <row r="33" spans="1:5" ht="12.75">
      <c r="A33" s="4" t="s">
        <v>4</v>
      </c>
      <c r="B33" s="6" t="s">
        <v>175</v>
      </c>
      <c r="C33" s="17">
        <v>889</v>
      </c>
      <c r="D33" s="17">
        <v>889</v>
      </c>
      <c r="E33" s="41">
        <v>188</v>
      </c>
    </row>
    <row r="34" spans="1:5" ht="12.75">
      <c r="A34" s="4"/>
      <c r="B34" s="81" t="s">
        <v>170</v>
      </c>
      <c r="C34" s="85">
        <f>SUM(C33)</f>
        <v>889</v>
      </c>
      <c r="D34" s="85">
        <f>SUM(D33)</f>
        <v>889</v>
      </c>
      <c r="E34" s="220">
        <f>SUM(E33)</f>
        <v>188</v>
      </c>
    </row>
    <row r="35" spans="1:5" ht="12.75">
      <c r="A35" s="4"/>
      <c r="B35" s="6"/>
      <c r="C35" s="17"/>
      <c r="D35" s="17"/>
      <c r="E35" s="41"/>
    </row>
    <row r="36" spans="1:5" ht="12.75">
      <c r="A36" s="4"/>
      <c r="B36" s="81" t="s">
        <v>176</v>
      </c>
      <c r="C36" s="17"/>
      <c r="D36" s="17"/>
      <c r="E36" s="41"/>
    </row>
    <row r="37" spans="1:5" ht="12.75">
      <c r="A37" s="4" t="s">
        <v>4</v>
      </c>
      <c r="B37" s="6" t="s">
        <v>162</v>
      </c>
      <c r="C37" s="17">
        <v>635</v>
      </c>
      <c r="D37" s="17">
        <v>635</v>
      </c>
      <c r="E37" s="41">
        <v>486</v>
      </c>
    </row>
    <row r="38" spans="1:5" ht="12.75">
      <c r="A38" s="4"/>
      <c r="B38" s="81" t="s">
        <v>170</v>
      </c>
      <c r="C38" s="85">
        <f>SUM(C37)</f>
        <v>635</v>
      </c>
      <c r="D38" s="85">
        <f>SUM(D37)</f>
        <v>635</v>
      </c>
      <c r="E38" s="220">
        <f>SUM(E37)</f>
        <v>486</v>
      </c>
    </row>
    <row r="39" spans="1:5" ht="12.75">
      <c r="A39" s="4"/>
      <c r="B39" s="6"/>
      <c r="C39" s="17"/>
      <c r="D39" s="17"/>
      <c r="E39" s="41"/>
    </row>
    <row r="40" spans="1:5" ht="12.75">
      <c r="A40" s="4"/>
      <c r="B40" s="81" t="s">
        <v>177</v>
      </c>
      <c r="C40" s="17"/>
      <c r="D40" s="17"/>
      <c r="E40" s="41"/>
    </row>
    <row r="41" spans="1:5" ht="12.75">
      <c r="A41" s="4" t="s">
        <v>4</v>
      </c>
      <c r="B41" s="6" t="s">
        <v>162</v>
      </c>
      <c r="C41" s="17">
        <v>1905</v>
      </c>
      <c r="D41" s="17">
        <v>1905</v>
      </c>
      <c r="E41" s="41">
        <v>2121</v>
      </c>
    </row>
    <row r="42" spans="1:5" ht="12.75">
      <c r="A42" s="4"/>
      <c r="B42" s="81" t="s">
        <v>170</v>
      </c>
      <c r="C42" s="85">
        <f>C41</f>
        <v>1905</v>
      </c>
      <c r="D42" s="85">
        <f>D41</f>
        <v>1905</v>
      </c>
      <c r="E42" s="220">
        <f>E41</f>
        <v>2121</v>
      </c>
    </row>
    <row r="43" spans="1:5" ht="12.75">
      <c r="A43" s="4"/>
      <c r="B43" s="6"/>
      <c r="C43" s="17"/>
      <c r="D43" s="17"/>
      <c r="E43" s="41"/>
    </row>
    <row r="44" spans="1:5" ht="12.75">
      <c r="A44" s="4"/>
      <c r="B44" s="81" t="s">
        <v>178</v>
      </c>
      <c r="C44" s="17"/>
      <c r="D44" s="17"/>
      <c r="E44" s="41"/>
    </row>
    <row r="45" spans="1:5" ht="12.75">
      <c r="A45" s="4" t="s">
        <v>4</v>
      </c>
      <c r="B45" s="6" t="s">
        <v>162</v>
      </c>
      <c r="C45" s="17">
        <v>889</v>
      </c>
      <c r="D45" s="17">
        <v>2637</v>
      </c>
      <c r="E45" s="41">
        <v>2637</v>
      </c>
    </row>
    <row r="46" spans="1:5" ht="12.75">
      <c r="A46" s="4"/>
      <c r="B46" s="81" t="s">
        <v>170</v>
      </c>
      <c r="C46" s="85">
        <f>C45</f>
        <v>889</v>
      </c>
      <c r="D46" s="85">
        <f>D45</f>
        <v>2637</v>
      </c>
      <c r="E46" s="220">
        <f>E45</f>
        <v>2637</v>
      </c>
    </row>
    <row r="47" spans="1:5" ht="12.75">
      <c r="A47" s="4"/>
      <c r="B47" s="81"/>
      <c r="C47" s="85"/>
      <c r="D47" s="85"/>
      <c r="E47" s="220"/>
    </row>
    <row r="48" spans="1:5" ht="12.75">
      <c r="A48" s="86"/>
      <c r="B48" s="87" t="s">
        <v>179</v>
      </c>
      <c r="C48" s="88"/>
      <c r="D48" s="88"/>
      <c r="E48" s="221"/>
    </row>
    <row r="49" spans="1:5" ht="12.75">
      <c r="A49" s="89" t="s">
        <v>4</v>
      </c>
      <c r="B49" s="90" t="s">
        <v>162</v>
      </c>
      <c r="C49" s="91">
        <v>100</v>
      </c>
      <c r="D49" s="91">
        <v>1000</v>
      </c>
      <c r="E49" s="222">
        <v>1008</v>
      </c>
    </row>
    <row r="50" spans="1:5" ht="13.5" thickBot="1">
      <c r="A50" s="92"/>
      <c r="B50" s="93" t="s">
        <v>170</v>
      </c>
      <c r="C50" s="94">
        <f>C49</f>
        <v>100</v>
      </c>
      <c r="D50" s="94">
        <f>D49</f>
        <v>1000</v>
      </c>
      <c r="E50" s="223">
        <f>E49</f>
        <v>1008</v>
      </c>
    </row>
    <row r="51" spans="1:4" ht="12.75">
      <c r="A51" s="95"/>
      <c r="B51" s="96"/>
      <c r="C51" s="97"/>
      <c r="D51" s="98"/>
    </row>
    <row r="52" spans="1:4" ht="12.75">
      <c r="A52" s="95"/>
      <c r="B52" s="96"/>
      <c r="C52" s="99"/>
      <c r="D52" s="98"/>
    </row>
    <row r="53" spans="1:4" ht="12.75">
      <c r="A53" s="95"/>
      <c r="B53" s="96"/>
      <c r="C53" s="99"/>
      <c r="D53" s="98"/>
    </row>
    <row r="54" spans="1:4" ht="12.75">
      <c r="A54" s="95"/>
      <c r="B54" s="96"/>
      <c r="C54" s="99"/>
      <c r="D54" s="98"/>
    </row>
    <row r="55" spans="1:4" ht="12.75">
      <c r="A55" s="95"/>
      <c r="B55" s="96"/>
      <c r="C55" s="99"/>
      <c r="D55" s="98"/>
    </row>
    <row r="56" spans="1:4" ht="12.75">
      <c r="A56" s="95"/>
      <c r="B56" s="96"/>
      <c r="C56" s="99"/>
      <c r="D56" s="98"/>
    </row>
    <row r="57" spans="1:4" ht="12.75">
      <c r="A57" s="95"/>
      <c r="B57" s="96"/>
      <c r="C57" s="99"/>
      <c r="D57" s="98"/>
    </row>
    <row r="58" spans="1:4" ht="13.5" thickBot="1">
      <c r="A58" s="100"/>
      <c r="B58" s="101"/>
      <c r="C58" s="100"/>
      <c r="D58" s="102"/>
    </row>
    <row r="59" spans="1:5" ht="39" thickBot="1">
      <c r="A59" s="103" t="s">
        <v>143</v>
      </c>
      <c r="B59" s="104" t="s">
        <v>0</v>
      </c>
      <c r="C59" s="55" t="s">
        <v>86</v>
      </c>
      <c r="D59" s="63" t="s">
        <v>68</v>
      </c>
      <c r="E59" s="63" t="s">
        <v>221</v>
      </c>
    </row>
    <row r="60" spans="1:5" ht="13.5" thickTop="1">
      <c r="A60" s="2"/>
      <c r="B60" s="80" t="s">
        <v>180</v>
      </c>
      <c r="C60" s="18"/>
      <c r="D60" s="224"/>
      <c r="E60" s="65"/>
    </row>
    <row r="61" spans="1:5" ht="12.75">
      <c r="A61" s="4" t="s">
        <v>2</v>
      </c>
      <c r="B61" s="6" t="s">
        <v>181</v>
      </c>
      <c r="C61" s="17">
        <v>31823</v>
      </c>
      <c r="D61" s="225">
        <v>34897</v>
      </c>
      <c r="E61" s="66">
        <v>34897</v>
      </c>
    </row>
    <row r="62" spans="1:5" ht="12.75">
      <c r="A62" s="4" t="s">
        <v>3</v>
      </c>
      <c r="B62" s="6" t="s">
        <v>161</v>
      </c>
      <c r="C62" s="17">
        <v>8592</v>
      </c>
      <c r="D62" s="225">
        <v>4823</v>
      </c>
      <c r="E62" s="66">
        <v>4823</v>
      </c>
    </row>
    <row r="63" spans="1:5" ht="12.75">
      <c r="A63" s="4" t="s">
        <v>4</v>
      </c>
      <c r="B63" s="6" t="s">
        <v>162</v>
      </c>
      <c r="C63" s="17">
        <v>5248</v>
      </c>
      <c r="D63" s="225">
        <v>6921</v>
      </c>
      <c r="E63" s="66">
        <v>6921</v>
      </c>
    </row>
    <row r="64" spans="1:5" s="1" customFormat="1" ht="12.75">
      <c r="A64" s="7"/>
      <c r="B64" s="81" t="s">
        <v>170</v>
      </c>
      <c r="C64" s="85">
        <v>45663</v>
      </c>
      <c r="D64" s="85">
        <v>46641</v>
      </c>
      <c r="E64" s="220">
        <v>46641</v>
      </c>
    </row>
    <row r="65" spans="1:5" s="1" customFormat="1" ht="12.75">
      <c r="A65" s="7"/>
      <c r="B65" s="81" t="s">
        <v>182</v>
      </c>
      <c r="C65" s="16">
        <f>SUM(C64,C50,C46,C42,C38,C34,C30,C24,C18)</f>
        <v>224001</v>
      </c>
      <c r="D65" s="16">
        <f>SUM(D64,D50,D46,D42,D38,D34,D30,D24,D18)</f>
        <v>281823</v>
      </c>
      <c r="E65" s="56">
        <f>SUM(E64,E50,E46,E42,E38,E34,E30,E24,E18)</f>
        <v>259689</v>
      </c>
    </row>
    <row r="66" spans="1:5" s="1" customFormat="1" ht="12.75">
      <c r="A66" s="7"/>
      <c r="B66" s="81" t="s">
        <v>183</v>
      </c>
      <c r="C66" s="16">
        <v>7</v>
      </c>
      <c r="D66" s="85">
        <v>0</v>
      </c>
      <c r="E66" s="56">
        <v>0</v>
      </c>
    </row>
    <row r="67" spans="1:5" s="1" customFormat="1" ht="12.75">
      <c r="A67" s="7"/>
      <c r="B67" s="81" t="s">
        <v>184</v>
      </c>
      <c r="C67" s="16">
        <v>49</v>
      </c>
      <c r="D67" s="85">
        <v>0</v>
      </c>
      <c r="E67" s="56">
        <v>0</v>
      </c>
    </row>
    <row r="68" spans="1:5" ht="12.75">
      <c r="A68" s="4"/>
      <c r="B68" s="6"/>
      <c r="C68" s="17"/>
      <c r="D68" s="225"/>
      <c r="E68" s="66"/>
    </row>
    <row r="69" spans="1:5" ht="12.75">
      <c r="A69" s="4"/>
      <c r="B69" s="81" t="s">
        <v>159</v>
      </c>
      <c r="C69" s="17"/>
      <c r="D69" s="225"/>
      <c r="E69" s="66"/>
    </row>
    <row r="70" spans="1:5" ht="12.75">
      <c r="A70" s="4" t="s">
        <v>2</v>
      </c>
      <c r="B70" s="6" t="s">
        <v>173</v>
      </c>
      <c r="C70" s="17">
        <v>2635</v>
      </c>
      <c r="D70" s="225">
        <v>2500</v>
      </c>
      <c r="E70" s="66">
        <v>2500</v>
      </c>
    </row>
    <row r="71" spans="1:5" ht="12.75">
      <c r="A71" s="2" t="s">
        <v>3</v>
      </c>
      <c r="B71" s="105" t="s">
        <v>161</v>
      </c>
      <c r="C71" s="18">
        <v>647</v>
      </c>
      <c r="D71" s="225">
        <v>675</v>
      </c>
      <c r="E71" s="66">
        <v>675</v>
      </c>
    </row>
    <row r="72" spans="1:5" ht="12.75">
      <c r="A72" s="4" t="s">
        <v>4</v>
      </c>
      <c r="B72" s="6" t="s">
        <v>162</v>
      </c>
      <c r="C72" s="17">
        <v>1888</v>
      </c>
      <c r="D72" s="225">
        <v>1624</v>
      </c>
      <c r="E72" s="66">
        <v>1588</v>
      </c>
    </row>
    <row r="73" spans="1:5" ht="12.75">
      <c r="A73" s="144" t="s">
        <v>7</v>
      </c>
      <c r="B73" s="81" t="s">
        <v>242</v>
      </c>
      <c r="C73" s="107">
        <v>0</v>
      </c>
      <c r="D73" s="225">
        <v>47</v>
      </c>
      <c r="E73" s="66">
        <v>47</v>
      </c>
    </row>
    <row r="74" spans="1:5" s="1" customFormat="1" ht="12.75">
      <c r="A74" s="7"/>
      <c r="B74" s="81" t="s">
        <v>170</v>
      </c>
      <c r="C74" s="85">
        <f>SUM(C70:C73)</f>
        <v>5170</v>
      </c>
      <c r="D74" s="85">
        <f>SUM(D70:D73)</f>
        <v>4846</v>
      </c>
      <c r="E74" s="220">
        <f>SUM(E70:E73)</f>
        <v>4810</v>
      </c>
    </row>
    <row r="75" spans="1:5" s="1" customFormat="1" ht="12.75">
      <c r="A75" s="116"/>
      <c r="B75" s="81" t="s">
        <v>183</v>
      </c>
      <c r="C75" s="112">
        <v>2</v>
      </c>
      <c r="D75" s="85">
        <v>0</v>
      </c>
      <c r="E75" s="56">
        <v>0</v>
      </c>
    </row>
    <row r="76" ht="12.75">
      <c r="E76" s="66"/>
    </row>
    <row r="77" spans="1:5" ht="25.5">
      <c r="A77" s="106"/>
      <c r="B77" s="108" t="s">
        <v>185</v>
      </c>
      <c r="C77" s="107"/>
      <c r="D77" s="225"/>
      <c r="E77" s="66"/>
    </row>
    <row r="78" spans="1:5" ht="12.75">
      <c r="A78" s="4" t="s">
        <v>2</v>
      </c>
      <c r="B78" s="5" t="s">
        <v>186</v>
      </c>
      <c r="C78" s="17">
        <f aca="true" t="shared" si="0" ref="C78:E79">C7+C21+C27+C61+C70</f>
        <v>48238</v>
      </c>
      <c r="D78" s="17">
        <f t="shared" si="0"/>
        <v>61078</v>
      </c>
      <c r="E78" s="41">
        <f t="shared" si="0"/>
        <v>60376</v>
      </c>
    </row>
    <row r="79" spans="1:5" ht="12.75">
      <c r="A79" s="4" t="s">
        <v>3</v>
      </c>
      <c r="B79" s="6" t="s">
        <v>161</v>
      </c>
      <c r="C79" s="17">
        <f t="shared" si="0"/>
        <v>12745</v>
      </c>
      <c r="D79" s="17">
        <f t="shared" si="0"/>
        <v>10441</v>
      </c>
      <c r="E79" s="41">
        <f t="shared" si="0"/>
        <v>10441</v>
      </c>
    </row>
    <row r="80" spans="1:5" ht="12.75">
      <c r="A80" s="4" t="s">
        <v>4</v>
      </c>
      <c r="B80" s="6" t="s">
        <v>162</v>
      </c>
      <c r="C80" s="17">
        <f>C9+C23+C29+C33+C37+C41+C45+C49+C63+C72</f>
        <v>60566</v>
      </c>
      <c r="D80" s="17">
        <f>D9+D23+D29+D33+D37+D41+D45+D49+D63+D72</f>
        <v>89794</v>
      </c>
      <c r="E80" s="41">
        <f>E9+E23+E29+E33+E37+E41+E45+E49+E63+E72</f>
        <v>76896</v>
      </c>
    </row>
    <row r="81" spans="1:5" ht="12.75">
      <c r="A81" s="4" t="s">
        <v>5</v>
      </c>
      <c r="B81" s="6" t="s">
        <v>120</v>
      </c>
      <c r="C81" s="17">
        <f aca="true" t="shared" si="1" ref="C81:E82">C10</f>
        <v>1720</v>
      </c>
      <c r="D81" s="17">
        <f t="shared" si="1"/>
        <v>1728</v>
      </c>
      <c r="E81" s="41">
        <f t="shared" si="1"/>
        <v>1728</v>
      </c>
    </row>
    <row r="82" spans="1:5" ht="12.75">
      <c r="A82" s="4" t="s">
        <v>6</v>
      </c>
      <c r="B82" s="6" t="s">
        <v>163</v>
      </c>
      <c r="C82" s="17">
        <f t="shared" si="1"/>
        <v>24048</v>
      </c>
      <c r="D82" s="17">
        <f t="shared" si="1"/>
        <v>29020</v>
      </c>
      <c r="E82" s="41">
        <f t="shared" si="1"/>
        <v>22261</v>
      </c>
    </row>
    <row r="83" spans="1:5" ht="12.75">
      <c r="A83" s="4" t="s">
        <v>7</v>
      </c>
      <c r="B83" s="6" t="s">
        <v>168</v>
      </c>
      <c r="C83" s="17">
        <f>C14+C73</f>
        <v>74584</v>
      </c>
      <c r="D83" s="17">
        <f>D14+D73</f>
        <v>46377</v>
      </c>
      <c r="E83" s="41">
        <f>E14+E73</f>
        <v>46377</v>
      </c>
    </row>
    <row r="84" spans="1:5" ht="12.75">
      <c r="A84" s="4" t="s">
        <v>8</v>
      </c>
      <c r="B84" s="6" t="s">
        <v>169</v>
      </c>
      <c r="C84" s="17">
        <f aca="true" t="shared" si="2" ref="C84:E85">C15</f>
        <v>2500</v>
      </c>
      <c r="D84" s="17">
        <f t="shared" si="2"/>
        <v>1556</v>
      </c>
      <c r="E84" s="41">
        <f t="shared" si="2"/>
        <v>1306</v>
      </c>
    </row>
    <row r="85" spans="1:5" s="1" customFormat="1" ht="12.75">
      <c r="A85" s="7" t="s">
        <v>19</v>
      </c>
      <c r="B85" s="81" t="s">
        <v>191</v>
      </c>
      <c r="C85" s="17">
        <f t="shared" si="2"/>
        <v>4770</v>
      </c>
      <c r="D85" s="17">
        <f t="shared" si="2"/>
        <v>4534</v>
      </c>
      <c r="E85" s="41">
        <f t="shared" si="2"/>
        <v>2973</v>
      </c>
    </row>
    <row r="86" spans="1:5" s="1" customFormat="1" ht="13.5" thickBot="1">
      <c r="A86" s="10"/>
      <c r="B86" s="117" t="s">
        <v>218</v>
      </c>
      <c r="C86" s="17">
        <v>0</v>
      </c>
      <c r="D86" s="17">
        <v>42141</v>
      </c>
      <c r="E86" s="41">
        <v>42141</v>
      </c>
    </row>
    <row r="87" spans="1:5" ht="13.5" thickBot="1">
      <c r="A87" s="349" t="s">
        <v>712</v>
      </c>
      <c r="B87" s="350"/>
      <c r="C87" s="109">
        <f>SUM(C78:C86)</f>
        <v>229171</v>
      </c>
      <c r="D87" s="109">
        <f>SUM(D78:D86)</f>
        <v>286669</v>
      </c>
      <c r="E87" s="56">
        <f>SUM(E78:E86)</f>
        <v>264499</v>
      </c>
    </row>
    <row r="88" spans="1:5" ht="13.5" thickBot="1">
      <c r="A88" s="351" t="s">
        <v>667</v>
      </c>
      <c r="B88" s="352"/>
      <c r="C88" s="352"/>
      <c r="D88" s="226"/>
      <c r="E88" s="227"/>
    </row>
    <row r="125" ht="12.75">
      <c r="D125" s="42"/>
    </row>
    <row r="127" ht="12.75">
      <c r="D127" s="42"/>
    </row>
  </sheetData>
  <sheetProtection password="F799" sheet="1"/>
  <mergeCells count="5">
    <mergeCell ref="A87:B87"/>
    <mergeCell ref="A88:C88"/>
    <mergeCell ref="B1:E1"/>
    <mergeCell ref="A3:E3"/>
    <mergeCell ref="C4:E4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7.57421875" style="0" customWidth="1"/>
    <col min="2" max="2" width="66.57421875" style="0" customWidth="1"/>
    <col min="3" max="3" width="20.7109375" style="0" customWidth="1"/>
  </cols>
  <sheetData>
    <row r="1" spans="1:7" ht="12.75">
      <c r="A1" s="340" t="s">
        <v>1545</v>
      </c>
      <c r="B1" s="340"/>
      <c r="C1" s="340"/>
      <c r="D1" s="71"/>
      <c r="E1" s="71"/>
      <c r="F1" s="71"/>
      <c r="G1" s="71"/>
    </row>
    <row r="3" spans="1:3" ht="18.75">
      <c r="A3" s="355" t="s">
        <v>203</v>
      </c>
      <c r="B3" s="355"/>
      <c r="C3" s="355"/>
    </row>
    <row r="7" ht="15">
      <c r="C7" s="128" t="s">
        <v>142</v>
      </c>
    </row>
    <row r="8" spans="1:3" ht="15">
      <c r="A8" s="129" t="s">
        <v>188</v>
      </c>
      <c r="B8" s="129" t="s">
        <v>187</v>
      </c>
      <c r="C8" s="129" t="s">
        <v>138</v>
      </c>
    </row>
    <row r="9" spans="1:3" ht="48" customHeight="1">
      <c r="A9" s="130">
        <v>1</v>
      </c>
      <c r="B9" s="124" t="s">
        <v>195</v>
      </c>
      <c r="C9" s="131">
        <v>11880</v>
      </c>
    </row>
    <row r="10" spans="1:3" ht="24" customHeight="1">
      <c r="A10" s="130">
        <v>2</v>
      </c>
      <c r="B10" s="126" t="s">
        <v>204</v>
      </c>
      <c r="C10" s="131">
        <v>17837</v>
      </c>
    </row>
    <row r="11" spans="1:3" ht="30">
      <c r="A11" s="130">
        <v>3</v>
      </c>
      <c r="B11" s="124" t="s">
        <v>205</v>
      </c>
      <c r="C11" s="131">
        <v>12700</v>
      </c>
    </row>
    <row r="12" spans="1:3" ht="15">
      <c r="A12" s="130">
        <v>4</v>
      </c>
      <c r="B12" s="124" t="s">
        <v>206</v>
      </c>
      <c r="C12" s="131">
        <v>0</v>
      </c>
    </row>
    <row r="13" spans="1:3" ht="15">
      <c r="A13" s="130">
        <v>5</v>
      </c>
      <c r="B13" s="124" t="s">
        <v>207</v>
      </c>
      <c r="C13" s="131">
        <v>1306</v>
      </c>
    </row>
    <row r="14" spans="1:3" ht="15">
      <c r="A14" s="130">
        <v>6</v>
      </c>
      <c r="B14" s="124" t="s">
        <v>208</v>
      </c>
      <c r="C14" s="131">
        <v>3960</v>
      </c>
    </row>
    <row r="15" spans="1:3" s="33" customFormat="1" ht="20.25" customHeight="1">
      <c r="A15" s="130">
        <v>7</v>
      </c>
      <c r="B15" s="132" t="s">
        <v>209</v>
      </c>
      <c r="C15" s="133">
        <f>SUM(C9:C14)</f>
        <v>47683</v>
      </c>
    </row>
  </sheetData>
  <sheetProtection password="F799" sheet="1"/>
  <mergeCells count="2">
    <mergeCell ref="A1:C1"/>
    <mergeCell ref="A3:C3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.57421875" style="0" customWidth="1"/>
    <col min="3" max="3" width="32.421875" style="0" customWidth="1"/>
    <col min="4" max="4" width="8.140625" style="0" customWidth="1"/>
    <col min="5" max="5" width="7.421875" style="0" customWidth="1"/>
    <col min="6" max="7" width="7.8515625" style="0" customWidth="1"/>
    <col min="8" max="8" width="2.57421875" style="0" customWidth="1"/>
    <col min="9" max="9" width="2.28125" style="0" customWidth="1"/>
    <col min="10" max="10" width="31.28125" style="0" customWidth="1"/>
    <col min="11" max="11" width="7.7109375" style="0" customWidth="1"/>
    <col min="12" max="12" width="7.421875" style="0" customWidth="1"/>
    <col min="13" max="13" width="7.7109375" style="0" customWidth="1"/>
    <col min="14" max="14" width="8.00390625" style="0" customWidth="1"/>
  </cols>
  <sheetData>
    <row r="1" spans="1:14" ht="12.75">
      <c r="A1" s="356" t="s">
        <v>1546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</row>
    <row r="2" spans="1:14" ht="12.75">
      <c r="A2" s="236"/>
      <c r="B2" s="236"/>
      <c r="C2" s="237"/>
      <c r="D2" s="236"/>
      <c r="E2" s="237"/>
      <c r="F2" s="237"/>
      <c r="G2" s="236"/>
      <c r="H2" s="236"/>
      <c r="I2" s="236"/>
      <c r="J2" s="236"/>
      <c r="K2" s="236"/>
      <c r="L2" s="236"/>
      <c r="M2" s="236"/>
      <c r="N2" s="236"/>
    </row>
    <row r="3" spans="1:14" ht="12.75">
      <c r="A3" s="357" t="s">
        <v>669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</row>
    <row r="4" spans="1:14" ht="12.75">
      <c r="A4" s="357" t="s">
        <v>704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</row>
    <row r="5" spans="1:14" ht="12.75">
      <c r="A5" s="238"/>
      <c r="B5" s="238"/>
      <c r="C5" s="237"/>
      <c r="D5" s="236"/>
      <c r="E5" s="237"/>
      <c r="F5" s="237"/>
      <c r="G5" s="236"/>
      <c r="H5" s="236"/>
      <c r="I5" s="236"/>
      <c r="J5" s="236"/>
      <c r="K5" s="236"/>
      <c r="L5" s="236"/>
      <c r="M5" s="236"/>
      <c r="N5" s="236"/>
    </row>
    <row r="6" spans="1:14" ht="12.75">
      <c r="A6" s="238"/>
      <c r="B6" s="238"/>
      <c r="C6" s="237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9" t="s">
        <v>670</v>
      </c>
    </row>
    <row r="7" spans="1:14" ht="13.5" thickBot="1">
      <c r="A7" s="236"/>
      <c r="B7" s="236"/>
      <c r="C7" s="237"/>
      <c r="D7" s="236"/>
      <c r="E7" s="237"/>
      <c r="F7" s="237"/>
      <c r="G7" s="236"/>
      <c r="H7" s="236"/>
      <c r="I7" s="236"/>
      <c r="J7" s="236"/>
      <c r="K7" s="236"/>
      <c r="L7" s="236"/>
      <c r="M7" s="236"/>
      <c r="N7" s="236"/>
    </row>
    <row r="8" spans="1:14" ht="12.75">
      <c r="A8" s="358" t="s">
        <v>187</v>
      </c>
      <c r="B8" s="359"/>
      <c r="C8" s="360"/>
      <c r="D8" s="364" t="s">
        <v>671</v>
      </c>
      <c r="E8" s="365"/>
      <c r="F8" s="366"/>
      <c r="G8" s="367"/>
      <c r="H8" s="358" t="s">
        <v>187</v>
      </c>
      <c r="I8" s="360"/>
      <c r="J8" s="360"/>
      <c r="K8" s="364" t="s">
        <v>672</v>
      </c>
      <c r="L8" s="365"/>
      <c r="M8" s="366"/>
      <c r="N8" s="367"/>
    </row>
    <row r="9" spans="1:14" ht="13.5" thickBot="1">
      <c r="A9" s="361"/>
      <c r="B9" s="362"/>
      <c r="C9" s="363"/>
      <c r="D9" s="240" t="s">
        <v>673</v>
      </c>
      <c r="E9" s="241" t="s">
        <v>674</v>
      </c>
      <c r="F9" s="241" t="s">
        <v>243</v>
      </c>
      <c r="G9" s="242" t="s">
        <v>243</v>
      </c>
      <c r="H9" s="368"/>
      <c r="I9" s="369"/>
      <c r="J9" s="369"/>
      <c r="K9" s="240" t="s">
        <v>673</v>
      </c>
      <c r="L9" s="241" t="s">
        <v>674</v>
      </c>
      <c r="M9" s="241" t="s">
        <v>243</v>
      </c>
      <c r="N9" s="242" t="s">
        <v>243</v>
      </c>
    </row>
    <row r="10" spans="1:14" ht="12.75">
      <c r="A10" s="370" t="s">
        <v>146</v>
      </c>
      <c r="B10" s="371"/>
      <c r="C10" s="372"/>
      <c r="D10" s="243">
        <f>SUM(D11:D15)</f>
        <v>154987</v>
      </c>
      <c r="E10" s="243">
        <f>SUM(E11:E15)</f>
        <v>180683</v>
      </c>
      <c r="F10" s="243">
        <f>SUM(F11:F15)</f>
        <v>175995</v>
      </c>
      <c r="G10" s="244">
        <f aca="true" t="shared" si="0" ref="G10:G16">F10/E10</f>
        <v>0.9740540061876325</v>
      </c>
      <c r="H10" s="373" t="s">
        <v>675</v>
      </c>
      <c r="I10" s="374"/>
      <c r="J10" s="374"/>
      <c r="K10" s="245">
        <f>K11+K17+K18</f>
        <v>147317</v>
      </c>
      <c r="L10" s="245">
        <f>L11+L17+L18</f>
        <v>192061</v>
      </c>
      <c r="M10" s="245">
        <f>M11+M17+M18</f>
        <v>171702</v>
      </c>
      <c r="N10" s="246">
        <f>M10/L10</f>
        <v>0.8939972196333457</v>
      </c>
    </row>
    <row r="11" spans="1:14" ht="12.75">
      <c r="A11" s="293" t="s">
        <v>2</v>
      </c>
      <c r="B11" s="375" t="s">
        <v>676</v>
      </c>
      <c r="C11" s="375"/>
      <c r="D11" s="248">
        <v>44523</v>
      </c>
      <c r="E11" s="249">
        <v>25755</v>
      </c>
      <c r="F11" s="249">
        <v>25601</v>
      </c>
      <c r="G11" s="250">
        <f t="shared" si="0"/>
        <v>0.9940205785284411</v>
      </c>
      <c r="H11" s="376" t="s">
        <v>2</v>
      </c>
      <c r="I11" s="377" t="s">
        <v>675</v>
      </c>
      <c r="J11" s="377"/>
      <c r="K11" s="251">
        <f>SUM(K12:K16)</f>
        <v>147317</v>
      </c>
      <c r="L11" s="251">
        <f>SUM(L12:L16)</f>
        <v>192061</v>
      </c>
      <c r="M11" s="251">
        <f>SUM(M12:M16)</f>
        <v>171702</v>
      </c>
      <c r="N11" s="246">
        <f aca="true" t="shared" si="1" ref="N11:N29">M11/L11</f>
        <v>0.8939972196333457</v>
      </c>
    </row>
    <row r="12" spans="1:14" ht="12.75">
      <c r="A12" s="293" t="s">
        <v>3</v>
      </c>
      <c r="B12" s="375" t="s">
        <v>145</v>
      </c>
      <c r="C12" s="375"/>
      <c r="D12" s="248">
        <v>51700</v>
      </c>
      <c r="E12" s="249">
        <v>63294</v>
      </c>
      <c r="F12" s="249">
        <v>63294</v>
      </c>
      <c r="G12" s="250">
        <f t="shared" si="0"/>
        <v>1</v>
      </c>
      <c r="H12" s="376"/>
      <c r="I12" s="268" t="s">
        <v>2</v>
      </c>
      <c r="J12" s="247" t="s">
        <v>677</v>
      </c>
      <c r="K12" s="248">
        <v>48238</v>
      </c>
      <c r="L12" s="249">
        <v>61078</v>
      </c>
      <c r="M12" s="249">
        <v>60376</v>
      </c>
      <c r="N12" s="246">
        <f t="shared" si="1"/>
        <v>0.9885064998853924</v>
      </c>
    </row>
    <row r="13" spans="1:14" ht="12.75">
      <c r="A13" s="293" t="s">
        <v>4</v>
      </c>
      <c r="B13" s="375" t="s">
        <v>678</v>
      </c>
      <c r="C13" s="375"/>
      <c r="D13" s="248">
        <v>21107</v>
      </c>
      <c r="E13" s="249">
        <v>28197</v>
      </c>
      <c r="F13" s="249">
        <v>28197</v>
      </c>
      <c r="G13" s="250">
        <f t="shared" si="0"/>
        <v>1</v>
      </c>
      <c r="H13" s="376"/>
      <c r="I13" s="268" t="s">
        <v>3</v>
      </c>
      <c r="J13" s="247" t="s">
        <v>679</v>
      </c>
      <c r="K13" s="248">
        <v>12745</v>
      </c>
      <c r="L13" s="249">
        <v>10441</v>
      </c>
      <c r="M13" s="249">
        <v>10441</v>
      </c>
      <c r="N13" s="246">
        <f t="shared" si="1"/>
        <v>1</v>
      </c>
    </row>
    <row r="14" spans="1:14" ht="12.75">
      <c r="A14" s="293" t="s">
        <v>5</v>
      </c>
      <c r="B14" s="375" t="s">
        <v>680</v>
      </c>
      <c r="C14" s="375"/>
      <c r="D14" s="248">
        <v>0</v>
      </c>
      <c r="E14" s="249">
        <v>574</v>
      </c>
      <c r="F14" s="249">
        <v>574</v>
      </c>
      <c r="G14" s="250">
        <f t="shared" si="0"/>
        <v>1</v>
      </c>
      <c r="H14" s="376"/>
      <c r="I14" s="268" t="s">
        <v>4</v>
      </c>
      <c r="J14" s="247" t="s">
        <v>162</v>
      </c>
      <c r="K14" s="248">
        <v>60566</v>
      </c>
      <c r="L14" s="249">
        <v>89794</v>
      </c>
      <c r="M14" s="249">
        <v>76896</v>
      </c>
      <c r="N14" s="246">
        <f t="shared" si="1"/>
        <v>0.8563601131478717</v>
      </c>
    </row>
    <row r="15" spans="1:14" ht="13.5" thickBot="1">
      <c r="A15" s="293" t="s">
        <v>6</v>
      </c>
      <c r="B15" s="378" t="s">
        <v>147</v>
      </c>
      <c r="C15" s="378"/>
      <c r="D15" s="252">
        <v>37657</v>
      </c>
      <c r="E15" s="253">
        <v>62863</v>
      </c>
      <c r="F15" s="249">
        <v>58329</v>
      </c>
      <c r="G15" s="250">
        <f t="shared" si="0"/>
        <v>0.9278749025658972</v>
      </c>
      <c r="H15" s="376"/>
      <c r="I15" s="268" t="s">
        <v>5</v>
      </c>
      <c r="J15" s="247" t="s">
        <v>681</v>
      </c>
      <c r="K15" s="248">
        <v>1720</v>
      </c>
      <c r="L15" s="249">
        <v>1728</v>
      </c>
      <c r="M15" s="249">
        <v>1728</v>
      </c>
      <c r="N15" s="246">
        <f t="shared" si="1"/>
        <v>1</v>
      </c>
    </row>
    <row r="16" spans="1:14" ht="12.75">
      <c r="A16" s="370" t="s">
        <v>50</v>
      </c>
      <c r="B16" s="371"/>
      <c r="C16" s="372"/>
      <c r="D16" s="243">
        <f>SUM(D17:D19)</f>
        <v>54627</v>
      </c>
      <c r="E16" s="243">
        <f>SUM(E17:E19)</f>
        <v>46894</v>
      </c>
      <c r="F16" s="243">
        <f>SUM(F17:F19)</f>
        <v>46894</v>
      </c>
      <c r="G16" s="254">
        <f t="shared" si="0"/>
        <v>1</v>
      </c>
      <c r="H16" s="376"/>
      <c r="I16" s="268" t="s">
        <v>6</v>
      </c>
      <c r="J16" s="247" t="s">
        <v>120</v>
      </c>
      <c r="K16" s="248">
        <v>24048</v>
      </c>
      <c r="L16" s="249">
        <v>29020</v>
      </c>
      <c r="M16" s="249">
        <v>22261</v>
      </c>
      <c r="N16" s="246">
        <f t="shared" si="1"/>
        <v>0.767091660923501</v>
      </c>
    </row>
    <row r="17" spans="1:14" ht="12.75">
      <c r="A17" s="293" t="s">
        <v>2</v>
      </c>
      <c r="B17" s="375" t="s">
        <v>682</v>
      </c>
      <c r="C17" s="375"/>
      <c r="D17" s="248">
        <v>0</v>
      </c>
      <c r="E17" s="249">
        <v>30</v>
      </c>
      <c r="F17" s="249">
        <v>30</v>
      </c>
      <c r="G17" s="255">
        <f aca="true" t="shared" si="2" ref="G17:G24">F17/E17</f>
        <v>1</v>
      </c>
      <c r="H17" s="295" t="s">
        <v>3</v>
      </c>
      <c r="I17" s="379" t="s">
        <v>683</v>
      </c>
      <c r="J17" s="379"/>
      <c r="K17" s="256">
        <v>0</v>
      </c>
      <c r="L17" s="257">
        <v>0</v>
      </c>
      <c r="M17" s="257">
        <v>0</v>
      </c>
      <c r="N17" s="246"/>
    </row>
    <row r="18" spans="1:14" ht="13.5" thickBot="1">
      <c r="A18" s="293" t="s">
        <v>3</v>
      </c>
      <c r="B18" s="375" t="s">
        <v>684</v>
      </c>
      <c r="C18" s="375"/>
      <c r="D18" s="248">
        <v>0</v>
      </c>
      <c r="E18" s="249">
        <v>1289</v>
      </c>
      <c r="F18" s="249">
        <v>1289</v>
      </c>
      <c r="G18" s="255">
        <f t="shared" si="2"/>
        <v>1</v>
      </c>
      <c r="H18" s="296" t="s">
        <v>4</v>
      </c>
      <c r="I18" s="380" t="s">
        <v>685</v>
      </c>
      <c r="J18" s="380"/>
      <c r="K18" s="258">
        <v>0</v>
      </c>
      <c r="L18" s="259">
        <v>0</v>
      </c>
      <c r="M18" s="257">
        <v>0</v>
      </c>
      <c r="N18" s="246"/>
    </row>
    <row r="19" spans="1:14" ht="13.5" thickBot="1">
      <c r="A19" s="294" t="s">
        <v>4</v>
      </c>
      <c r="B19" s="378" t="s">
        <v>148</v>
      </c>
      <c r="C19" s="378"/>
      <c r="D19" s="252">
        <v>54627</v>
      </c>
      <c r="E19" s="260">
        <v>45575</v>
      </c>
      <c r="F19" s="260">
        <v>45575</v>
      </c>
      <c r="G19" s="255">
        <f t="shared" si="2"/>
        <v>1</v>
      </c>
      <c r="H19" s="370" t="s">
        <v>686</v>
      </c>
      <c r="I19" s="381"/>
      <c r="J19" s="382"/>
      <c r="K19" s="261">
        <f>SUM(K20:K22)</f>
        <v>77084</v>
      </c>
      <c r="L19" s="262">
        <f>SUM(L20:L22)</f>
        <v>47933</v>
      </c>
      <c r="M19" s="262">
        <f>SUM(M20:M22)</f>
        <v>47683</v>
      </c>
      <c r="N19" s="246">
        <f t="shared" si="1"/>
        <v>0.9947843865395448</v>
      </c>
    </row>
    <row r="20" spans="1:14" ht="13.5" thickBot="1">
      <c r="A20" s="383" t="s">
        <v>687</v>
      </c>
      <c r="B20" s="384"/>
      <c r="C20" s="384"/>
      <c r="D20" s="263">
        <f>D10+D16</f>
        <v>209614</v>
      </c>
      <c r="E20" s="263">
        <f>E10+E16</f>
        <v>227577</v>
      </c>
      <c r="F20" s="263">
        <f>F10+F16</f>
        <v>222889</v>
      </c>
      <c r="G20" s="264">
        <f t="shared" si="2"/>
        <v>0.9794003787728989</v>
      </c>
      <c r="H20" s="265" t="s">
        <v>2</v>
      </c>
      <c r="I20" s="375" t="s">
        <v>168</v>
      </c>
      <c r="J20" s="375"/>
      <c r="K20" s="248">
        <v>74584</v>
      </c>
      <c r="L20" s="249">
        <v>46377</v>
      </c>
      <c r="M20" s="249">
        <v>46377</v>
      </c>
      <c r="N20" s="246">
        <f t="shared" si="1"/>
        <v>1</v>
      </c>
    </row>
    <row r="21" spans="1:14" ht="12.75">
      <c r="A21" s="385" t="s">
        <v>149</v>
      </c>
      <c r="B21" s="386"/>
      <c r="C21" s="387"/>
      <c r="D21" s="266">
        <f>D22+D23+D24+D25</f>
        <v>19557</v>
      </c>
      <c r="E21" s="266">
        <f>E22+E23+E24+E25</f>
        <v>59092</v>
      </c>
      <c r="F21" s="266">
        <f>F22+F23+F24+F25</f>
        <v>59734</v>
      </c>
      <c r="G21" s="264">
        <f t="shared" si="2"/>
        <v>1.0108644148108035</v>
      </c>
      <c r="H21" s="265" t="s">
        <v>3</v>
      </c>
      <c r="I21" s="388" t="s">
        <v>169</v>
      </c>
      <c r="J21" s="389"/>
      <c r="K21" s="248">
        <v>2500</v>
      </c>
      <c r="L21" s="249">
        <v>1556</v>
      </c>
      <c r="M21" s="249">
        <v>1306</v>
      </c>
      <c r="N21" s="246">
        <f t="shared" si="1"/>
        <v>0.8393316195372751</v>
      </c>
    </row>
    <row r="22" spans="1:14" ht="13.5" thickBot="1">
      <c r="A22" s="267" t="s">
        <v>2</v>
      </c>
      <c r="B22" s="390" t="s">
        <v>688</v>
      </c>
      <c r="C22" s="391"/>
      <c r="D22" s="269">
        <v>0</v>
      </c>
      <c r="E22" s="249">
        <v>42141</v>
      </c>
      <c r="F22" s="249">
        <v>42783</v>
      </c>
      <c r="G22" s="264">
        <f t="shared" si="2"/>
        <v>1.015234569659002</v>
      </c>
      <c r="H22" s="270" t="s">
        <v>4</v>
      </c>
      <c r="I22" s="378" t="s">
        <v>134</v>
      </c>
      <c r="J22" s="378"/>
      <c r="K22" s="252">
        <v>0</v>
      </c>
      <c r="L22" s="260">
        <v>0</v>
      </c>
      <c r="M22" s="260">
        <v>0</v>
      </c>
      <c r="N22" s="246"/>
    </row>
    <row r="23" spans="1:14" ht="13.5" thickBot="1">
      <c r="A23" s="267" t="s">
        <v>3</v>
      </c>
      <c r="B23" s="390" t="s">
        <v>689</v>
      </c>
      <c r="C23" s="392"/>
      <c r="D23" s="269">
        <v>19557</v>
      </c>
      <c r="E23" s="249">
        <v>0</v>
      </c>
      <c r="F23" s="249">
        <v>0</v>
      </c>
      <c r="G23" s="264"/>
      <c r="H23" s="393" t="s">
        <v>690</v>
      </c>
      <c r="I23" s="394"/>
      <c r="J23" s="394"/>
      <c r="K23" s="271">
        <f>K10+K19</f>
        <v>224401</v>
      </c>
      <c r="L23" s="271">
        <f>L10+L19</f>
        <v>239994</v>
      </c>
      <c r="M23" s="271">
        <f>M10+M19</f>
        <v>219385</v>
      </c>
      <c r="N23" s="246">
        <f t="shared" si="1"/>
        <v>0.9141270198421627</v>
      </c>
    </row>
    <row r="24" spans="1:14" ht="12.75">
      <c r="A24" s="272" t="s">
        <v>4</v>
      </c>
      <c r="B24" s="395" t="s">
        <v>691</v>
      </c>
      <c r="C24" s="395"/>
      <c r="D24" s="269">
        <v>0</v>
      </c>
      <c r="E24" s="249">
        <v>16951</v>
      </c>
      <c r="F24" s="249">
        <v>16951</v>
      </c>
      <c r="G24" s="264">
        <f t="shared" si="2"/>
        <v>1</v>
      </c>
      <c r="H24" s="370" t="s">
        <v>692</v>
      </c>
      <c r="I24" s="381"/>
      <c r="J24" s="382"/>
      <c r="K24" s="273">
        <f>SUM(K25:K26)</f>
        <v>4770</v>
      </c>
      <c r="L24" s="273">
        <f>SUM(L25:L26)</f>
        <v>46675</v>
      </c>
      <c r="M24" s="273">
        <f>SUM(M25:M26)</f>
        <v>42141</v>
      </c>
      <c r="N24" s="246">
        <f t="shared" si="1"/>
        <v>0.902860203535083</v>
      </c>
    </row>
    <row r="25" spans="1:14" ht="12.75">
      <c r="A25" s="396" t="s">
        <v>5</v>
      </c>
      <c r="B25" s="398" t="s">
        <v>693</v>
      </c>
      <c r="C25" s="399"/>
      <c r="D25" s="402">
        <v>0</v>
      </c>
      <c r="E25" s="404">
        <v>0</v>
      </c>
      <c r="F25" s="404">
        <v>0</v>
      </c>
      <c r="G25" s="406"/>
      <c r="H25" s="265" t="s">
        <v>2</v>
      </c>
      <c r="I25" s="390" t="s">
        <v>694</v>
      </c>
      <c r="J25" s="390"/>
      <c r="K25" s="257">
        <v>4770</v>
      </c>
      <c r="L25" s="249">
        <v>4534</v>
      </c>
      <c r="M25" s="249">
        <v>0</v>
      </c>
      <c r="N25" s="246">
        <f t="shared" si="1"/>
        <v>0</v>
      </c>
    </row>
    <row r="26" spans="1:14" ht="13.5" thickBot="1">
      <c r="A26" s="397"/>
      <c r="B26" s="400"/>
      <c r="C26" s="401"/>
      <c r="D26" s="403"/>
      <c r="E26" s="405"/>
      <c r="F26" s="405"/>
      <c r="G26" s="407"/>
      <c r="H26" s="274" t="s">
        <v>3</v>
      </c>
      <c r="I26" s="412" t="s">
        <v>695</v>
      </c>
      <c r="J26" s="413"/>
      <c r="K26" s="275"/>
      <c r="L26" s="276">
        <v>42141</v>
      </c>
      <c r="M26" s="276">
        <v>42141</v>
      </c>
      <c r="N26" s="246">
        <f t="shared" si="1"/>
        <v>1</v>
      </c>
    </row>
    <row r="27" spans="1:14" ht="13.5" thickBot="1">
      <c r="A27" s="414" t="s">
        <v>696</v>
      </c>
      <c r="B27" s="415"/>
      <c r="C27" s="416"/>
      <c r="D27" s="277">
        <f>D10</f>
        <v>154987</v>
      </c>
      <c r="E27" s="277">
        <f>E10+E21</f>
        <v>239775</v>
      </c>
      <c r="F27" s="277">
        <f>F10+F21</f>
        <v>235729</v>
      </c>
      <c r="G27" s="278">
        <f>F27/E27</f>
        <v>0.9831258471483683</v>
      </c>
      <c r="H27" s="417" t="s">
        <v>697</v>
      </c>
      <c r="I27" s="417"/>
      <c r="J27" s="418"/>
      <c r="K27" s="279">
        <f>K10</f>
        <v>147317</v>
      </c>
      <c r="L27" s="279">
        <f>L10</f>
        <v>192061</v>
      </c>
      <c r="M27" s="279">
        <f>M10</f>
        <v>171702</v>
      </c>
      <c r="N27" s="246">
        <f t="shared" si="1"/>
        <v>0.8939972196333457</v>
      </c>
    </row>
    <row r="28" spans="1:14" ht="13.5" thickBot="1">
      <c r="A28" s="280" t="s">
        <v>698</v>
      </c>
      <c r="B28" s="281"/>
      <c r="C28" s="282"/>
      <c r="D28" s="277">
        <f>D16+D21</f>
        <v>74184</v>
      </c>
      <c r="E28" s="277">
        <f>E16</f>
        <v>46894</v>
      </c>
      <c r="F28" s="277">
        <f>F16</f>
        <v>46894</v>
      </c>
      <c r="G28" s="283">
        <f>F28/E28</f>
        <v>1</v>
      </c>
      <c r="H28" s="419" t="s">
        <v>699</v>
      </c>
      <c r="I28" s="420"/>
      <c r="J28" s="421"/>
      <c r="K28" s="284">
        <f>K19+K24</f>
        <v>81854</v>
      </c>
      <c r="L28" s="284">
        <f>L19+L24</f>
        <v>94608</v>
      </c>
      <c r="M28" s="284">
        <f>M19+M24</f>
        <v>89824</v>
      </c>
      <c r="N28" s="246">
        <f t="shared" si="1"/>
        <v>0.9494334517165567</v>
      </c>
    </row>
    <row r="29" spans="1:14" ht="13.5" thickBot="1">
      <c r="A29" s="408" t="s">
        <v>700</v>
      </c>
      <c r="B29" s="409"/>
      <c r="C29" s="422"/>
      <c r="D29" s="284">
        <f>D27+D28</f>
        <v>229171</v>
      </c>
      <c r="E29" s="284">
        <f>E27+E28</f>
        <v>286669</v>
      </c>
      <c r="F29" s="284">
        <f>F27+F28</f>
        <v>282623</v>
      </c>
      <c r="G29" s="285">
        <f>F29/E29</f>
        <v>0.9858861613917096</v>
      </c>
      <c r="H29" s="408" t="s">
        <v>182</v>
      </c>
      <c r="I29" s="409"/>
      <c r="J29" s="422"/>
      <c r="K29" s="284">
        <f>K10+K28</f>
        <v>229171</v>
      </c>
      <c r="L29" s="284">
        <f>L10+L28</f>
        <v>286669</v>
      </c>
      <c r="M29" s="284">
        <f>M10+M28</f>
        <v>261526</v>
      </c>
      <c r="N29" s="246">
        <f t="shared" si="1"/>
        <v>0.9122925743627668</v>
      </c>
    </row>
    <row r="30" spans="1:14" ht="13.5" thickBot="1">
      <c r="A30" s="408" t="s">
        <v>701</v>
      </c>
      <c r="B30" s="409"/>
      <c r="C30" s="409"/>
      <c r="D30" s="409"/>
      <c r="E30" s="409"/>
      <c r="F30" s="409"/>
      <c r="G30" s="409"/>
      <c r="H30" s="409"/>
      <c r="I30" s="409"/>
      <c r="J30" s="409"/>
      <c r="K30" s="286"/>
      <c r="L30" s="286"/>
      <c r="M30" s="287">
        <f>F27-M27</f>
        <v>64027</v>
      </c>
      <c r="N30" s="288"/>
    </row>
    <row r="31" spans="1:14" ht="13.5" thickBot="1">
      <c r="A31" s="410" t="s">
        <v>702</v>
      </c>
      <c r="B31" s="411"/>
      <c r="C31" s="411"/>
      <c r="D31" s="411"/>
      <c r="E31" s="411"/>
      <c r="F31" s="411"/>
      <c r="G31" s="411"/>
      <c r="H31" s="411"/>
      <c r="I31" s="411"/>
      <c r="J31" s="411"/>
      <c r="K31" s="289"/>
      <c r="L31" s="263"/>
      <c r="M31" s="263">
        <f>F28-M28</f>
        <v>-42930</v>
      </c>
      <c r="N31" s="290"/>
    </row>
    <row r="32" spans="1:14" ht="13.5" thickBot="1">
      <c r="A32" s="383" t="s">
        <v>703</v>
      </c>
      <c r="B32" s="384"/>
      <c r="C32" s="384"/>
      <c r="D32" s="384"/>
      <c r="E32" s="384"/>
      <c r="F32" s="384"/>
      <c r="G32" s="384"/>
      <c r="H32" s="384"/>
      <c r="I32" s="384"/>
      <c r="J32" s="384"/>
      <c r="K32" s="291"/>
      <c r="L32" s="291"/>
      <c r="M32" s="263">
        <f>F29-M29</f>
        <v>21097</v>
      </c>
      <c r="N32" s="292"/>
    </row>
  </sheetData>
  <sheetProtection password="F799" sheet="1"/>
  <mergeCells count="49">
    <mergeCell ref="A30:J30"/>
    <mergeCell ref="A31:J31"/>
    <mergeCell ref="A32:J32"/>
    <mergeCell ref="I25:J25"/>
    <mergeCell ref="I26:J26"/>
    <mergeCell ref="A27:C27"/>
    <mergeCell ref="H27:J27"/>
    <mergeCell ref="H28:J28"/>
    <mergeCell ref="A29:C29"/>
    <mergeCell ref="H29:J29"/>
    <mergeCell ref="B23:C23"/>
    <mergeCell ref="H23:J23"/>
    <mergeCell ref="B24:C24"/>
    <mergeCell ref="H24:J24"/>
    <mergeCell ref="A25:A26"/>
    <mergeCell ref="B25:C26"/>
    <mergeCell ref="D25:D26"/>
    <mergeCell ref="E25:E26"/>
    <mergeCell ref="F25:F26"/>
    <mergeCell ref="G25:G26"/>
    <mergeCell ref="A20:C20"/>
    <mergeCell ref="I20:J20"/>
    <mergeCell ref="A21:C21"/>
    <mergeCell ref="I21:J21"/>
    <mergeCell ref="B22:C22"/>
    <mergeCell ref="I22:J22"/>
    <mergeCell ref="B17:C17"/>
    <mergeCell ref="I17:J17"/>
    <mergeCell ref="B18:C18"/>
    <mergeCell ref="I18:J18"/>
    <mergeCell ref="B19:C19"/>
    <mergeCell ref="H19:J19"/>
    <mergeCell ref="A10:C10"/>
    <mergeCell ref="H10:J10"/>
    <mergeCell ref="B11:C11"/>
    <mergeCell ref="H11:H16"/>
    <mergeCell ref="I11:J11"/>
    <mergeCell ref="B12:C12"/>
    <mergeCell ref="B13:C13"/>
    <mergeCell ref="B14:C14"/>
    <mergeCell ref="B15:C15"/>
    <mergeCell ref="A16:C16"/>
    <mergeCell ref="A1:N1"/>
    <mergeCell ref="A3:N3"/>
    <mergeCell ref="A4:N4"/>
    <mergeCell ref="A8:C9"/>
    <mergeCell ref="D8:G8"/>
    <mergeCell ref="H8:J9"/>
    <mergeCell ref="K8:N8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pane ySplit="4" topLeftCell="A5" activePane="bottomLeft" state="frozen"/>
      <selection pane="topLeft" activeCell="B1" sqref="B1:C1"/>
      <selection pane="bottomLeft" activeCell="A1" sqref="A1:E1"/>
    </sheetView>
  </sheetViews>
  <sheetFormatPr defaultColWidth="9.140625" defaultRowHeight="12.75"/>
  <cols>
    <col min="1" max="1" width="9.7109375" style="195" customWidth="1"/>
    <col min="2" max="2" width="69.00390625" style="195" customWidth="1"/>
    <col min="3" max="3" width="17.28125" style="195" customWidth="1"/>
    <col min="4" max="4" width="12.8515625" style="195" customWidth="1"/>
    <col min="5" max="5" width="14.00390625" style="195" customWidth="1"/>
    <col min="6" max="16384" width="9.140625" style="195" customWidth="1"/>
  </cols>
  <sheetData>
    <row r="1" spans="1:5" s="230" customFormat="1" ht="27.75" customHeight="1">
      <c r="A1" s="423" t="s">
        <v>1547</v>
      </c>
      <c r="B1" s="423"/>
      <c r="C1" s="423"/>
      <c r="D1" s="423"/>
      <c r="E1" s="423"/>
    </row>
    <row r="2" spans="1:5" ht="40.5" customHeight="1">
      <c r="A2" s="424" t="s">
        <v>668</v>
      </c>
      <c r="B2" s="424"/>
      <c r="C2" s="424"/>
      <c r="D2" s="424"/>
      <c r="E2" s="424"/>
    </row>
    <row r="3" spans="1:5" ht="40.5" customHeight="1">
      <c r="A3" s="228"/>
      <c r="B3" s="229"/>
      <c r="C3" s="229"/>
      <c r="E3" s="234" t="s">
        <v>142</v>
      </c>
    </row>
    <row r="4" spans="1:5" ht="31.5">
      <c r="A4" s="202" t="s">
        <v>666</v>
      </c>
      <c r="B4" s="202" t="s">
        <v>187</v>
      </c>
      <c r="C4" s="202" t="s">
        <v>85</v>
      </c>
      <c r="D4" s="202" t="s">
        <v>136</v>
      </c>
      <c r="E4" s="231" t="s">
        <v>138</v>
      </c>
    </row>
    <row r="5" spans="1:5" ht="12.75">
      <c r="A5" s="196" t="s">
        <v>333</v>
      </c>
      <c r="B5" s="197" t="s">
        <v>366</v>
      </c>
      <c r="C5" s="198">
        <v>222603</v>
      </c>
      <c r="D5" s="198">
        <v>286</v>
      </c>
      <c r="E5" s="232">
        <f>SUM(C5:D5)</f>
        <v>222889</v>
      </c>
    </row>
    <row r="6" spans="1:5" ht="12.75">
      <c r="A6" s="196" t="s">
        <v>334</v>
      </c>
      <c r="B6" s="197" t="s">
        <v>367</v>
      </c>
      <c r="C6" s="198">
        <v>214575</v>
      </c>
      <c r="D6" s="198">
        <v>4811</v>
      </c>
      <c r="E6" s="232">
        <f aca="true" t="shared" si="0" ref="E6:E23">SUM(C6:D6)</f>
        <v>219386</v>
      </c>
    </row>
    <row r="7" spans="1:5" ht="12.75">
      <c r="A7" s="199" t="s">
        <v>335</v>
      </c>
      <c r="B7" s="200" t="s">
        <v>368</v>
      </c>
      <c r="C7" s="201">
        <v>8028</v>
      </c>
      <c r="D7" s="201">
        <v>-4525</v>
      </c>
      <c r="E7" s="233">
        <f t="shared" si="0"/>
        <v>3503</v>
      </c>
    </row>
    <row r="8" spans="1:5" ht="12.75">
      <c r="A8" s="196" t="s">
        <v>336</v>
      </c>
      <c r="B8" s="197" t="s">
        <v>369</v>
      </c>
      <c r="C8" s="198">
        <v>59708</v>
      </c>
      <c r="D8" s="198">
        <v>2999</v>
      </c>
      <c r="E8" s="232">
        <f t="shared" si="0"/>
        <v>62707</v>
      </c>
    </row>
    <row r="9" spans="1:5" ht="12.75">
      <c r="A9" s="196" t="s">
        <v>337</v>
      </c>
      <c r="B9" s="197" t="s">
        <v>370</v>
      </c>
      <c r="C9" s="198">
        <v>45114</v>
      </c>
      <c r="D9" s="198">
        <v>0</v>
      </c>
      <c r="E9" s="232">
        <f t="shared" si="0"/>
        <v>45114</v>
      </c>
    </row>
    <row r="10" spans="1:5" ht="12.75">
      <c r="A10" s="199" t="s">
        <v>338</v>
      </c>
      <c r="B10" s="200" t="s">
        <v>371</v>
      </c>
      <c r="C10" s="201">
        <v>14594</v>
      </c>
      <c r="D10" s="201">
        <v>2999</v>
      </c>
      <c r="E10" s="233">
        <f t="shared" si="0"/>
        <v>17593</v>
      </c>
    </row>
    <row r="11" spans="1:5" ht="12.75">
      <c r="A11" s="199" t="s">
        <v>339</v>
      </c>
      <c r="B11" s="200" t="s">
        <v>372</v>
      </c>
      <c r="C11" s="201">
        <v>22622</v>
      </c>
      <c r="D11" s="201">
        <v>-1526</v>
      </c>
      <c r="E11" s="233">
        <f t="shared" si="0"/>
        <v>21096</v>
      </c>
    </row>
    <row r="12" spans="1:5" ht="12.75">
      <c r="A12" s="196" t="s">
        <v>340</v>
      </c>
      <c r="B12" s="197" t="s">
        <v>373</v>
      </c>
      <c r="C12" s="198">
        <v>0</v>
      </c>
      <c r="D12" s="198">
        <v>0</v>
      </c>
      <c r="E12" s="232">
        <f t="shared" si="0"/>
        <v>0</v>
      </c>
    </row>
    <row r="13" spans="1:5" ht="12.75">
      <c r="A13" s="196" t="s">
        <v>341</v>
      </c>
      <c r="B13" s="197" t="s">
        <v>374</v>
      </c>
      <c r="C13" s="198">
        <v>0</v>
      </c>
      <c r="D13" s="198">
        <v>0</v>
      </c>
      <c r="E13" s="232">
        <f t="shared" si="0"/>
        <v>0</v>
      </c>
    </row>
    <row r="14" spans="1:5" ht="12.75">
      <c r="A14" s="199" t="s">
        <v>342</v>
      </c>
      <c r="B14" s="200" t="s">
        <v>375</v>
      </c>
      <c r="C14" s="201">
        <v>0</v>
      </c>
      <c r="D14" s="201">
        <v>0</v>
      </c>
      <c r="E14" s="233">
        <f t="shared" si="0"/>
        <v>0</v>
      </c>
    </row>
    <row r="15" spans="1:5" ht="12.75">
      <c r="A15" s="196" t="s">
        <v>343</v>
      </c>
      <c r="B15" s="197" t="s">
        <v>376</v>
      </c>
      <c r="C15" s="198">
        <v>0</v>
      </c>
      <c r="D15" s="198">
        <v>0</v>
      </c>
      <c r="E15" s="232">
        <f t="shared" si="0"/>
        <v>0</v>
      </c>
    </row>
    <row r="16" spans="1:5" ht="12.75">
      <c r="A16" s="196" t="s">
        <v>377</v>
      </c>
      <c r="B16" s="197" t="s">
        <v>378</v>
      </c>
      <c r="C16" s="198">
        <v>0</v>
      </c>
      <c r="D16" s="198">
        <v>0</v>
      </c>
      <c r="E16" s="232">
        <f t="shared" si="0"/>
        <v>0</v>
      </c>
    </row>
    <row r="17" spans="1:5" ht="12.75">
      <c r="A17" s="199" t="s">
        <v>379</v>
      </c>
      <c r="B17" s="200" t="s">
        <v>380</v>
      </c>
      <c r="C17" s="201">
        <v>0</v>
      </c>
      <c r="D17" s="201">
        <v>0</v>
      </c>
      <c r="E17" s="233">
        <f t="shared" si="0"/>
        <v>0</v>
      </c>
    </row>
    <row r="18" spans="1:5" ht="12.75">
      <c r="A18" s="199" t="s">
        <v>381</v>
      </c>
      <c r="B18" s="200" t="s">
        <v>382</v>
      </c>
      <c r="C18" s="201">
        <v>0</v>
      </c>
      <c r="D18" s="201">
        <v>0</v>
      </c>
      <c r="E18" s="233">
        <f t="shared" si="0"/>
        <v>0</v>
      </c>
    </row>
    <row r="19" spans="1:5" ht="12.75">
      <c r="A19" s="199" t="s">
        <v>383</v>
      </c>
      <c r="B19" s="200" t="s">
        <v>384</v>
      </c>
      <c r="C19" s="201">
        <v>22622</v>
      </c>
      <c r="D19" s="201">
        <v>-1526</v>
      </c>
      <c r="E19" s="233">
        <f t="shared" si="0"/>
        <v>21096</v>
      </c>
    </row>
    <row r="20" spans="1:5" ht="12.75">
      <c r="A20" s="199" t="s">
        <v>385</v>
      </c>
      <c r="B20" s="200" t="s">
        <v>386</v>
      </c>
      <c r="C20" s="201">
        <v>0</v>
      </c>
      <c r="D20" s="201">
        <v>0</v>
      </c>
      <c r="E20" s="233">
        <f t="shared" si="0"/>
        <v>0</v>
      </c>
    </row>
    <row r="21" spans="1:5" ht="12.75">
      <c r="A21" s="199" t="s">
        <v>344</v>
      </c>
      <c r="B21" s="200" t="s">
        <v>387</v>
      </c>
      <c r="C21" s="201">
        <v>22622</v>
      </c>
      <c r="D21" s="201">
        <v>-1526</v>
      </c>
      <c r="E21" s="233">
        <f t="shared" si="0"/>
        <v>21096</v>
      </c>
    </row>
    <row r="22" spans="1:5" ht="25.5">
      <c r="A22" s="199" t="s">
        <v>345</v>
      </c>
      <c r="B22" s="200" t="s">
        <v>388</v>
      </c>
      <c r="C22" s="201">
        <v>0</v>
      </c>
      <c r="D22" s="201">
        <v>0</v>
      </c>
      <c r="E22" s="233">
        <f t="shared" si="0"/>
        <v>0</v>
      </c>
    </row>
    <row r="23" spans="1:5" ht="12.75">
      <c r="A23" s="199" t="s">
        <v>346</v>
      </c>
      <c r="B23" s="200" t="s">
        <v>389</v>
      </c>
      <c r="C23" s="201">
        <v>0</v>
      </c>
      <c r="D23" s="201">
        <v>0</v>
      </c>
      <c r="E23" s="233">
        <f t="shared" si="0"/>
        <v>0</v>
      </c>
    </row>
  </sheetData>
  <sheetProtection password="F799" sheet="1"/>
  <mergeCells count="2">
    <mergeCell ref="A1:E1"/>
    <mergeCell ref="A2:E2"/>
  </mergeCells>
  <printOptions/>
  <pageMargins left="0.7480314960629921" right="0.7480314960629921" top="0.984251968503937" bottom="0.984251968503937" header="0" footer="0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0"/>
  <sheetViews>
    <sheetView zoomScalePageLayoutView="0" workbookViewId="0" topLeftCell="A1">
      <pane ySplit="4" topLeftCell="A17" activePane="bottomLeft" state="frozen"/>
      <selection pane="topLeft" activeCell="B1" sqref="B1:C1"/>
      <selection pane="bottomLeft" activeCell="F19" sqref="F19"/>
    </sheetView>
  </sheetViews>
  <sheetFormatPr defaultColWidth="9.140625" defaultRowHeight="12.75"/>
  <cols>
    <col min="1" max="1" width="8.140625" style="195" customWidth="1"/>
    <col min="2" max="2" width="92.57421875" style="195" customWidth="1"/>
    <col min="3" max="3" width="10.7109375" style="195" customWidth="1"/>
    <col min="4" max="4" width="15.57421875" style="195" customWidth="1"/>
    <col min="5" max="5" width="9.8515625" style="195" customWidth="1"/>
    <col min="6" max="6" width="10.28125" style="195" customWidth="1"/>
    <col min="7" max="7" width="15.140625" style="195" customWidth="1"/>
    <col min="8" max="8" width="10.00390625" style="195" customWidth="1"/>
    <col min="9" max="9" width="10.140625" style="195" customWidth="1"/>
    <col min="10" max="10" width="15.8515625" style="195" customWidth="1"/>
    <col min="11" max="11" width="10.28125" style="195" customWidth="1"/>
    <col min="12" max="16384" width="9.140625" style="195" customWidth="1"/>
  </cols>
  <sheetData>
    <row r="1" spans="1:5" ht="40.5" customHeight="1">
      <c r="A1" s="426" t="s">
        <v>1553</v>
      </c>
      <c r="B1" s="427"/>
      <c r="C1" s="428"/>
      <c r="D1" s="428"/>
      <c r="E1" s="428"/>
    </row>
    <row r="2" spans="1:11" ht="40.5" customHeight="1">
      <c r="A2" s="429" t="s">
        <v>67</v>
      </c>
      <c r="B2" s="429" t="s">
        <v>187</v>
      </c>
      <c r="C2" s="431" t="s">
        <v>1</v>
      </c>
      <c r="D2" s="431"/>
      <c r="E2" s="431"/>
      <c r="F2" s="425" t="s">
        <v>63</v>
      </c>
      <c r="G2" s="425"/>
      <c r="H2" s="425"/>
      <c r="I2" s="425" t="s">
        <v>64</v>
      </c>
      <c r="J2" s="425"/>
      <c r="K2" s="425"/>
    </row>
    <row r="3" spans="1:11" ht="31.5">
      <c r="A3" s="430"/>
      <c r="B3" s="430"/>
      <c r="C3" s="328" t="s">
        <v>390</v>
      </c>
      <c r="D3" s="205" t="s">
        <v>391</v>
      </c>
      <c r="E3" s="205" t="s">
        <v>392</v>
      </c>
      <c r="F3" s="205" t="s">
        <v>390</v>
      </c>
      <c r="G3" s="205" t="s">
        <v>391</v>
      </c>
      <c r="H3" s="205" t="s">
        <v>392</v>
      </c>
      <c r="I3" s="329" t="s">
        <v>390</v>
      </c>
      <c r="J3" s="329" t="s">
        <v>391</v>
      </c>
      <c r="K3" s="329" t="s">
        <v>392</v>
      </c>
    </row>
    <row r="4" spans="1:11" ht="15">
      <c r="A4" s="206">
        <v>1</v>
      </c>
      <c r="B4" s="206">
        <v>2</v>
      </c>
      <c r="C4" s="206">
        <v>3</v>
      </c>
      <c r="D4" s="206">
        <v>4</v>
      </c>
      <c r="E4" s="206">
        <v>5</v>
      </c>
      <c r="F4" s="203">
        <v>6</v>
      </c>
      <c r="G4" s="203">
        <v>7</v>
      </c>
      <c r="H4" s="203">
        <v>8</v>
      </c>
      <c r="I4" s="330">
        <v>9</v>
      </c>
      <c r="J4" s="330">
        <v>10</v>
      </c>
      <c r="K4" s="330">
        <v>11</v>
      </c>
    </row>
    <row r="5" spans="1:11" ht="12.75">
      <c r="A5" s="199" t="s">
        <v>393</v>
      </c>
      <c r="B5" s="200" t="s">
        <v>394</v>
      </c>
      <c r="C5" s="204"/>
      <c r="D5" s="204"/>
      <c r="E5" s="204"/>
      <c r="F5" s="204"/>
      <c r="G5" s="204"/>
      <c r="H5" s="204"/>
      <c r="I5" s="204"/>
      <c r="J5" s="204"/>
      <c r="K5" s="204"/>
    </row>
    <row r="6" spans="1:11" ht="12.75">
      <c r="A6" s="196" t="s">
        <v>333</v>
      </c>
      <c r="B6" s="197" t="s">
        <v>395</v>
      </c>
      <c r="C6" s="198">
        <v>0</v>
      </c>
      <c r="D6" s="198">
        <v>0</v>
      </c>
      <c r="E6" s="198">
        <v>0</v>
      </c>
      <c r="F6" s="198">
        <v>0</v>
      </c>
      <c r="G6" s="198">
        <v>0</v>
      </c>
      <c r="H6" s="198">
        <v>0</v>
      </c>
      <c r="I6" s="331">
        <f>SUM(C6,F6)</f>
        <v>0</v>
      </c>
      <c r="J6" s="331">
        <f aca="true" t="shared" si="0" ref="J6:K21">SUM(D6,G6)</f>
        <v>0</v>
      </c>
      <c r="K6" s="331">
        <f t="shared" si="0"/>
        <v>0</v>
      </c>
    </row>
    <row r="7" spans="1:11" ht="12.75">
      <c r="A7" s="196" t="s">
        <v>334</v>
      </c>
      <c r="B7" s="197" t="s">
        <v>396</v>
      </c>
      <c r="C7" s="198">
        <v>0</v>
      </c>
      <c r="D7" s="198">
        <v>0</v>
      </c>
      <c r="E7" s="198">
        <v>0</v>
      </c>
      <c r="F7" s="198">
        <v>0</v>
      </c>
      <c r="G7" s="198">
        <v>0</v>
      </c>
      <c r="H7" s="198">
        <v>0</v>
      </c>
      <c r="I7" s="331">
        <f aca="true" t="shared" si="1" ref="I7:I70">SUM(C7,F7)</f>
        <v>0</v>
      </c>
      <c r="J7" s="331">
        <f t="shared" si="0"/>
        <v>0</v>
      </c>
      <c r="K7" s="331">
        <f t="shared" si="0"/>
        <v>0</v>
      </c>
    </row>
    <row r="8" spans="1:11" ht="12.75">
      <c r="A8" s="196" t="s">
        <v>335</v>
      </c>
      <c r="B8" s="197" t="s">
        <v>397</v>
      </c>
      <c r="C8" s="198">
        <v>0</v>
      </c>
      <c r="D8" s="198">
        <v>0</v>
      </c>
      <c r="E8" s="198">
        <v>0</v>
      </c>
      <c r="F8" s="198">
        <v>0</v>
      </c>
      <c r="G8" s="198">
        <v>0</v>
      </c>
      <c r="H8" s="198">
        <v>0</v>
      </c>
      <c r="I8" s="331">
        <f t="shared" si="1"/>
        <v>0</v>
      </c>
      <c r="J8" s="331">
        <f t="shared" si="0"/>
        <v>0</v>
      </c>
      <c r="K8" s="331">
        <f t="shared" si="0"/>
        <v>0</v>
      </c>
    </row>
    <row r="9" spans="1:11" ht="12.75">
      <c r="A9" s="199" t="s">
        <v>336</v>
      </c>
      <c r="B9" s="200" t="s">
        <v>398</v>
      </c>
      <c r="C9" s="201">
        <v>0</v>
      </c>
      <c r="D9" s="201">
        <v>0</v>
      </c>
      <c r="E9" s="201">
        <v>0</v>
      </c>
      <c r="F9" s="201">
        <v>0</v>
      </c>
      <c r="G9" s="201">
        <v>0</v>
      </c>
      <c r="H9" s="201">
        <v>0</v>
      </c>
      <c r="I9" s="331">
        <f t="shared" si="1"/>
        <v>0</v>
      </c>
      <c r="J9" s="331">
        <f t="shared" si="0"/>
        <v>0</v>
      </c>
      <c r="K9" s="331">
        <f t="shared" si="0"/>
        <v>0</v>
      </c>
    </row>
    <row r="10" spans="1:11" ht="12.75">
      <c r="A10" s="196" t="s">
        <v>337</v>
      </c>
      <c r="B10" s="197" t="s">
        <v>399</v>
      </c>
      <c r="C10" s="198">
        <v>687907</v>
      </c>
      <c r="D10" s="198">
        <v>0</v>
      </c>
      <c r="E10" s="198">
        <v>692215</v>
      </c>
      <c r="F10" s="198">
        <v>0</v>
      </c>
      <c r="G10" s="198">
        <v>0</v>
      </c>
      <c r="H10" s="198">
        <v>0</v>
      </c>
      <c r="I10" s="331">
        <f t="shared" si="1"/>
        <v>687907</v>
      </c>
      <c r="J10" s="331">
        <f t="shared" si="0"/>
        <v>0</v>
      </c>
      <c r="K10" s="331">
        <f t="shared" si="0"/>
        <v>692215</v>
      </c>
    </row>
    <row r="11" spans="1:11" ht="12.75">
      <c r="A11" s="196" t="s">
        <v>338</v>
      </c>
      <c r="B11" s="197" t="s">
        <v>400</v>
      </c>
      <c r="C11" s="198">
        <v>16103</v>
      </c>
      <c r="D11" s="198">
        <v>0</v>
      </c>
      <c r="E11" s="198">
        <v>25878</v>
      </c>
      <c r="F11" s="198">
        <v>0</v>
      </c>
      <c r="G11" s="198">
        <v>0</v>
      </c>
      <c r="H11" s="198">
        <v>37</v>
      </c>
      <c r="I11" s="331">
        <f t="shared" si="1"/>
        <v>16103</v>
      </c>
      <c r="J11" s="331">
        <f t="shared" si="0"/>
        <v>0</v>
      </c>
      <c r="K11" s="331">
        <f t="shared" si="0"/>
        <v>25915</v>
      </c>
    </row>
    <row r="12" spans="1:11" ht="12.75">
      <c r="A12" s="196" t="s">
        <v>339</v>
      </c>
      <c r="B12" s="197" t="s">
        <v>401</v>
      </c>
      <c r="C12" s="198">
        <v>0</v>
      </c>
      <c r="D12" s="198">
        <v>0</v>
      </c>
      <c r="E12" s="198">
        <v>0</v>
      </c>
      <c r="F12" s="198">
        <v>0</v>
      </c>
      <c r="G12" s="198">
        <v>0</v>
      </c>
      <c r="H12" s="198">
        <v>0</v>
      </c>
      <c r="I12" s="331">
        <f t="shared" si="1"/>
        <v>0</v>
      </c>
      <c r="J12" s="331">
        <f t="shared" si="0"/>
        <v>0</v>
      </c>
      <c r="K12" s="331">
        <f t="shared" si="0"/>
        <v>0</v>
      </c>
    </row>
    <row r="13" spans="1:11" ht="12.75">
      <c r="A13" s="196" t="s">
        <v>340</v>
      </c>
      <c r="B13" s="197" t="s">
        <v>402</v>
      </c>
      <c r="C13" s="198">
        <v>720</v>
      </c>
      <c r="D13" s="198">
        <v>0</v>
      </c>
      <c r="E13" s="198">
        <v>0</v>
      </c>
      <c r="F13" s="198">
        <v>0</v>
      </c>
      <c r="G13" s="198">
        <v>0</v>
      </c>
      <c r="H13" s="198">
        <v>0</v>
      </c>
      <c r="I13" s="331">
        <f t="shared" si="1"/>
        <v>720</v>
      </c>
      <c r="J13" s="331">
        <f t="shared" si="0"/>
        <v>0</v>
      </c>
      <c r="K13" s="331">
        <f t="shared" si="0"/>
        <v>0</v>
      </c>
    </row>
    <row r="14" spans="1:11" ht="12.75">
      <c r="A14" s="196" t="s">
        <v>341</v>
      </c>
      <c r="B14" s="197" t="s">
        <v>403</v>
      </c>
      <c r="C14" s="198">
        <v>0</v>
      </c>
      <c r="D14" s="198">
        <v>0</v>
      </c>
      <c r="E14" s="198">
        <v>0</v>
      </c>
      <c r="F14" s="198">
        <v>0</v>
      </c>
      <c r="G14" s="198">
        <v>0</v>
      </c>
      <c r="H14" s="198">
        <v>0</v>
      </c>
      <c r="I14" s="331">
        <f t="shared" si="1"/>
        <v>0</v>
      </c>
      <c r="J14" s="331">
        <f t="shared" si="0"/>
        <v>0</v>
      </c>
      <c r="K14" s="331">
        <f t="shared" si="0"/>
        <v>0</v>
      </c>
    </row>
    <row r="15" spans="1:11" s="333" customFormat="1" ht="12.75">
      <c r="A15" s="199" t="s">
        <v>342</v>
      </c>
      <c r="B15" s="200" t="s">
        <v>404</v>
      </c>
      <c r="C15" s="201">
        <v>704730</v>
      </c>
      <c r="D15" s="201">
        <v>0</v>
      </c>
      <c r="E15" s="201">
        <v>718093</v>
      </c>
      <c r="F15" s="201">
        <v>0</v>
      </c>
      <c r="G15" s="201">
        <v>0</v>
      </c>
      <c r="H15" s="201">
        <v>37</v>
      </c>
      <c r="I15" s="332">
        <f t="shared" si="1"/>
        <v>704730</v>
      </c>
      <c r="J15" s="332">
        <f t="shared" si="0"/>
        <v>0</v>
      </c>
      <c r="K15" s="332">
        <f t="shared" si="0"/>
        <v>718130</v>
      </c>
    </row>
    <row r="16" spans="1:11" ht="12.75">
      <c r="A16" s="196" t="s">
        <v>343</v>
      </c>
      <c r="B16" s="197" t="s">
        <v>405</v>
      </c>
      <c r="C16" s="198">
        <v>1870</v>
      </c>
      <c r="D16" s="198">
        <v>0</v>
      </c>
      <c r="E16" s="198">
        <v>1870</v>
      </c>
      <c r="F16" s="198">
        <v>0</v>
      </c>
      <c r="G16" s="198">
        <v>0</v>
      </c>
      <c r="H16" s="198">
        <v>0</v>
      </c>
      <c r="I16" s="331">
        <f t="shared" si="1"/>
        <v>1870</v>
      </c>
      <c r="J16" s="331">
        <f t="shared" si="0"/>
        <v>0</v>
      </c>
      <c r="K16" s="331">
        <f t="shared" si="0"/>
        <v>1870</v>
      </c>
    </row>
    <row r="17" spans="1:11" ht="12.75">
      <c r="A17" s="196" t="s">
        <v>377</v>
      </c>
      <c r="B17" s="197" t="s">
        <v>406</v>
      </c>
      <c r="C17" s="198">
        <v>0</v>
      </c>
      <c r="D17" s="198">
        <v>0</v>
      </c>
      <c r="E17" s="198">
        <v>0</v>
      </c>
      <c r="F17" s="198">
        <v>0</v>
      </c>
      <c r="G17" s="198">
        <v>0</v>
      </c>
      <c r="H17" s="198">
        <v>0</v>
      </c>
      <c r="I17" s="331">
        <f t="shared" si="1"/>
        <v>0</v>
      </c>
      <c r="J17" s="331">
        <f t="shared" si="0"/>
        <v>0</v>
      </c>
      <c r="K17" s="331">
        <f t="shared" si="0"/>
        <v>0</v>
      </c>
    </row>
    <row r="18" spans="1:11" ht="12.75">
      <c r="A18" s="196" t="s">
        <v>379</v>
      </c>
      <c r="B18" s="197" t="s">
        <v>407</v>
      </c>
      <c r="C18" s="198">
        <v>0</v>
      </c>
      <c r="D18" s="198">
        <v>0</v>
      </c>
      <c r="E18" s="198">
        <v>0</v>
      </c>
      <c r="F18" s="198">
        <v>0</v>
      </c>
      <c r="G18" s="198">
        <v>0</v>
      </c>
      <c r="H18" s="198">
        <v>0</v>
      </c>
      <c r="I18" s="331">
        <f t="shared" si="1"/>
        <v>0</v>
      </c>
      <c r="J18" s="331">
        <f t="shared" si="0"/>
        <v>0</v>
      </c>
      <c r="K18" s="331">
        <f t="shared" si="0"/>
        <v>0</v>
      </c>
    </row>
    <row r="19" spans="1:11" ht="12.75">
      <c r="A19" s="196" t="s">
        <v>381</v>
      </c>
      <c r="B19" s="197" t="s">
        <v>408</v>
      </c>
      <c r="C19" s="198">
        <v>0</v>
      </c>
      <c r="D19" s="198">
        <v>0</v>
      </c>
      <c r="E19" s="198">
        <v>0</v>
      </c>
      <c r="F19" s="198">
        <v>0</v>
      </c>
      <c r="G19" s="198">
        <v>0</v>
      </c>
      <c r="H19" s="198">
        <v>0</v>
      </c>
      <c r="I19" s="331">
        <f t="shared" si="1"/>
        <v>0</v>
      </c>
      <c r="J19" s="331">
        <f t="shared" si="0"/>
        <v>0</v>
      </c>
      <c r="K19" s="331">
        <f t="shared" si="0"/>
        <v>0</v>
      </c>
    </row>
    <row r="20" spans="1:11" ht="12.75">
      <c r="A20" s="196" t="s">
        <v>383</v>
      </c>
      <c r="B20" s="197" t="s">
        <v>409</v>
      </c>
      <c r="C20" s="198">
        <v>0</v>
      </c>
      <c r="D20" s="198">
        <v>0</v>
      </c>
      <c r="E20" s="198">
        <v>0</v>
      </c>
      <c r="F20" s="198">
        <v>0</v>
      </c>
      <c r="G20" s="198">
        <v>0</v>
      </c>
      <c r="H20" s="198">
        <v>0</v>
      </c>
      <c r="I20" s="331">
        <f t="shared" si="1"/>
        <v>0</v>
      </c>
      <c r="J20" s="331">
        <f t="shared" si="0"/>
        <v>0</v>
      </c>
      <c r="K20" s="331">
        <f t="shared" si="0"/>
        <v>0</v>
      </c>
    </row>
    <row r="21" spans="1:11" ht="12.75">
      <c r="A21" s="196" t="s">
        <v>385</v>
      </c>
      <c r="B21" s="197" t="s">
        <v>410</v>
      </c>
      <c r="C21" s="198">
        <v>0</v>
      </c>
      <c r="D21" s="198">
        <v>0</v>
      </c>
      <c r="E21" s="198">
        <v>0</v>
      </c>
      <c r="F21" s="198">
        <v>0</v>
      </c>
      <c r="G21" s="198">
        <v>0</v>
      </c>
      <c r="H21" s="198">
        <v>0</v>
      </c>
      <c r="I21" s="331">
        <f t="shared" si="1"/>
        <v>0</v>
      </c>
      <c r="J21" s="331">
        <f t="shared" si="0"/>
        <v>0</v>
      </c>
      <c r="K21" s="331">
        <f t="shared" si="0"/>
        <v>0</v>
      </c>
    </row>
    <row r="22" spans="1:11" ht="12.75">
      <c r="A22" s="196" t="s">
        <v>344</v>
      </c>
      <c r="B22" s="197" t="s">
        <v>411</v>
      </c>
      <c r="C22" s="198">
        <v>0</v>
      </c>
      <c r="D22" s="198">
        <v>0</v>
      </c>
      <c r="E22" s="198">
        <v>0</v>
      </c>
      <c r="F22" s="198">
        <v>0</v>
      </c>
      <c r="G22" s="198">
        <v>0</v>
      </c>
      <c r="H22" s="198">
        <v>0</v>
      </c>
      <c r="I22" s="331">
        <f t="shared" si="1"/>
        <v>0</v>
      </c>
      <c r="J22" s="331">
        <f aca="true" t="shared" si="2" ref="J22:J85">SUM(D22,G22)</f>
        <v>0</v>
      </c>
      <c r="K22" s="331">
        <f aca="true" t="shared" si="3" ref="K22:K85">SUM(E22,H22)</f>
        <v>0</v>
      </c>
    </row>
    <row r="23" spans="1:11" s="333" customFormat="1" ht="12.75">
      <c r="A23" s="199" t="s">
        <v>345</v>
      </c>
      <c r="B23" s="200" t="s">
        <v>412</v>
      </c>
      <c r="C23" s="201">
        <v>1870</v>
      </c>
      <c r="D23" s="201">
        <v>0</v>
      </c>
      <c r="E23" s="201">
        <v>1870</v>
      </c>
      <c r="F23" s="201">
        <v>0</v>
      </c>
      <c r="G23" s="201">
        <v>0</v>
      </c>
      <c r="H23" s="201">
        <v>0</v>
      </c>
      <c r="I23" s="332">
        <f t="shared" si="1"/>
        <v>1870</v>
      </c>
      <c r="J23" s="332">
        <f t="shared" si="2"/>
        <v>0</v>
      </c>
      <c r="K23" s="332">
        <f t="shared" si="3"/>
        <v>1870</v>
      </c>
    </row>
    <row r="24" spans="1:11" ht="12.75">
      <c r="A24" s="196" t="s">
        <v>346</v>
      </c>
      <c r="B24" s="197" t="s">
        <v>413</v>
      </c>
      <c r="C24" s="198">
        <v>308613</v>
      </c>
      <c r="D24" s="198">
        <v>0</v>
      </c>
      <c r="E24" s="198">
        <v>241562</v>
      </c>
      <c r="F24" s="198">
        <v>0</v>
      </c>
      <c r="G24" s="198">
        <v>0</v>
      </c>
      <c r="H24" s="198">
        <v>0</v>
      </c>
      <c r="I24" s="331">
        <f t="shared" si="1"/>
        <v>308613</v>
      </c>
      <c r="J24" s="331">
        <f t="shared" si="2"/>
        <v>0</v>
      </c>
      <c r="K24" s="331">
        <f t="shared" si="3"/>
        <v>241562</v>
      </c>
    </row>
    <row r="25" spans="1:11" ht="12.75">
      <c r="A25" s="196" t="s">
        <v>347</v>
      </c>
      <c r="B25" s="197" t="s">
        <v>414</v>
      </c>
      <c r="C25" s="198">
        <v>0</v>
      </c>
      <c r="D25" s="198">
        <v>0</v>
      </c>
      <c r="E25" s="198">
        <v>0</v>
      </c>
      <c r="F25" s="198">
        <v>0</v>
      </c>
      <c r="G25" s="198">
        <v>0</v>
      </c>
      <c r="H25" s="198">
        <v>0</v>
      </c>
      <c r="I25" s="331">
        <f t="shared" si="1"/>
        <v>0</v>
      </c>
      <c r="J25" s="331">
        <f t="shared" si="2"/>
        <v>0</v>
      </c>
      <c r="K25" s="331">
        <f t="shared" si="3"/>
        <v>0</v>
      </c>
    </row>
    <row r="26" spans="1:11" s="333" customFormat="1" ht="12.75">
      <c r="A26" s="199" t="s">
        <v>348</v>
      </c>
      <c r="B26" s="200" t="s">
        <v>415</v>
      </c>
      <c r="C26" s="201">
        <v>308613</v>
      </c>
      <c r="D26" s="201">
        <v>0</v>
      </c>
      <c r="E26" s="201">
        <v>241562</v>
      </c>
      <c r="F26" s="201">
        <v>0</v>
      </c>
      <c r="G26" s="201">
        <v>0</v>
      </c>
      <c r="H26" s="201">
        <v>0</v>
      </c>
      <c r="I26" s="332">
        <f t="shared" si="1"/>
        <v>308613</v>
      </c>
      <c r="J26" s="332">
        <f t="shared" si="2"/>
        <v>0</v>
      </c>
      <c r="K26" s="332">
        <f t="shared" si="3"/>
        <v>241562</v>
      </c>
    </row>
    <row r="27" spans="1:11" s="333" customFormat="1" ht="29.25" customHeight="1">
      <c r="A27" s="199" t="s">
        <v>349</v>
      </c>
      <c r="B27" s="200" t="s">
        <v>416</v>
      </c>
      <c r="C27" s="201">
        <v>1015213</v>
      </c>
      <c r="D27" s="201">
        <v>0</v>
      </c>
      <c r="E27" s="201">
        <v>961525</v>
      </c>
      <c r="F27" s="201">
        <v>0</v>
      </c>
      <c r="G27" s="201">
        <v>0</v>
      </c>
      <c r="H27" s="201">
        <v>37</v>
      </c>
      <c r="I27" s="332">
        <f t="shared" si="1"/>
        <v>1015213</v>
      </c>
      <c r="J27" s="332">
        <f t="shared" si="2"/>
        <v>0</v>
      </c>
      <c r="K27" s="332">
        <f t="shared" si="3"/>
        <v>961562</v>
      </c>
    </row>
    <row r="28" spans="1:11" ht="12.75">
      <c r="A28" s="196" t="s">
        <v>350</v>
      </c>
      <c r="B28" s="197" t="s">
        <v>417</v>
      </c>
      <c r="C28" s="198">
        <v>423</v>
      </c>
      <c r="D28" s="198">
        <v>0</v>
      </c>
      <c r="E28" s="198">
        <v>477</v>
      </c>
      <c r="F28" s="198">
        <v>0</v>
      </c>
      <c r="G28" s="198">
        <v>0</v>
      </c>
      <c r="H28" s="198">
        <v>0</v>
      </c>
      <c r="I28" s="331">
        <f t="shared" si="1"/>
        <v>423</v>
      </c>
      <c r="J28" s="331">
        <f t="shared" si="2"/>
        <v>0</v>
      </c>
      <c r="K28" s="331">
        <f t="shared" si="3"/>
        <v>477</v>
      </c>
    </row>
    <row r="29" spans="1:11" ht="12.75">
      <c r="A29" s="196" t="s">
        <v>351</v>
      </c>
      <c r="B29" s="197" t="s">
        <v>418</v>
      </c>
      <c r="C29" s="198">
        <v>0</v>
      </c>
      <c r="D29" s="198">
        <v>0</v>
      </c>
      <c r="E29" s="198">
        <v>0</v>
      </c>
      <c r="F29" s="198">
        <v>0</v>
      </c>
      <c r="G29" s="198">
        <v>0</v>
      </c>
      <c r="H29" s="198">
        <v>0</v>
      </c>
      <c r="I29" s="331">
        <f t="shared" si="1"/>
        <v>0</v>
      </c>
      <c r="J29" s="331">
        <f t="shared" si="2"/>
        <v>0</v>
      </c>
      <c r="K29" s="331">
        <f t="shared" si="3"/>
        <v>0</v>
      </c>
    </row>
    <row r="30" spans="1:11" ht="12.75">
      <c r="A30" s="196" t="s">
        <v>352</v>
      </c>
      <c r="B30" s="197" t="s">
        <v>419</v>
      </c>
      <c r="C30" s="198">
        <v>0</v>
      </c>
      <c r="D30" s="198">
        <v>0</v>
      </c>
      <c r="E30" s="198">
        <v>0</v>
      </c>
      <c r="F30" s="198">
        <v>0</v>
      </c>
      <c r="G30" s="198">
        <v>0</v>
      </c>
      <c r="H30" s="198">
        <v>0</v>
      </c>
      <c r="I30" s="331">
        <f t="shared" si="1"/>
        <v>0</v>
      </c>
      <c r="J30" s="331">
        <f t="shared" si="2"/>
        <v>0</v>
      </c>
      <c r="K30" s="331">
        <f t="shared" si="3"/>
        <v>0</v>
      </c>
    </row>
    <row r="31" spans="1:11" ht="12.75">
      <c r="A31" s="196" t="s">
        <v>353</v>
      </c>
      <c r="B31" s="197" t="s">
        <v>420</v>
      </c>
      <c r="C31" s="198">
        <v>0</v>
      </c>
      <c r="D31" s="198">
        <v>0</v>
      </c>
      <c r="E31" s="198">
        <v>0</v>
      </c>
      <c r="F31" s="198">
        <v>0</v>
      </c>
      <c r="G31" s="198">
        <v>0</v>
      </c>
      <c r="H31" s="198">
        <v>0</v>
      </c>
      <c r="I31" s="331">
        <f t="shared" si="1"/>
        <v>0</v>
      </c>
      <c r="J31" s="331">
        <f t="shared" si="2"/>
        <v>0</v>
      </c>
      <c r="K31" s="331">
        <f t="shared" si="3"/>
        <v>0</v>
      </c>
    </row>
    <row r="32" spans="1:11" ht="12.75">
      <c r="A32" s="196" t="s">
        <v>354</v>
      </c>
      <c r="B32" s="197" t="s">
        <v>421</v>
      </c>
      <c r="C32" s="198">
        <v>0</v>
      </c>
      <c r="D32" s="198">
        <v>0</v>
      </c>
      <c r="E32" s="198">
        <v>0</v>
      </c>
      <c r="F32" s="198">
        <v>0</v>
      </c>
      <c r="G32" s="198">
        <v>0</v>
      </c>
      <c r="H32" s="198">
        <v>0</v>
      </c>
      <c r="I32" s="331">
        <f t="shared" si="1"/>
        <v>0</v>
      </c>
      <c r="J32" s="331">
        <f t="shared" si="2"/>
        <v>0</v>
      </c>
      <c r="K32" s="331">
        <f t="shared" si="3"/>
        <v>0</v>
      </c>
    </row>
    <row r="33" spans="1:11" s="333" customFormat="1" ht="12.75">
      <c r="A33" s="199" t="s">
        <v>355</v>
      </c>
      <c r="B33" s="200" t="s">
        <v>422</v>
      </c>
      <c r="C33" s="201">
        <v>423</v>
      </c>
      <c r="D33" s="201">
        <v>0</v>
      </c>
      <c r="E33" s="201">
        <v>477</v>
      </c>
      <c r="F33" s="201">
        <v>0</v>
      </c>
      <c r="G33" s="201">
        <v>0</v>
      </c>
      <c r="H33" s="201">
        <v>0</v>
      </c>
      <c r="I33" s="332">
        <f t="shared" si="1"/>
        <v>423</v>
      </c>
      <c r="J33" s="332">
        <f t="shared" si="2"/>
        <v>0</v>
      </c>
      <c r="K33" s="332">
        <f t="shared" si="3"/>
        <v>477</v>
      </c>
    </row>
    <row r="34" spans="1:11" ht="12.75">
      <c r="A34" s="196" t="s">
        <v>356</v>
      </c>
      <c r="B34" s="197" t="s">
        <v>423</v>
      </c>
      <c r="C34" s="198">
        <v>0</v>
      </c>
      <c r="D34" s="198">
        <v>0</v>
      </c>
      <c r="E34" s="198">
        <v>0</v>
      </c>
      <c r="F34" s="198">
        <v>0</v>
      </c>
      <c r="G34" s="198">
        <v>0</v>
      </c>
      <c r="H34" s="198">
        <v>0</v>
      </c>
      <c r="I34" s="331">
        <f t="shared" si="1"/>
        <v>0</v>
      </c>
      <c r="J34" s="331">
        <f t="shared" si="2"/>
        <v>0</v>
      </c>
      <c r="K34" s="331">
        <f t="shared" si="3"/>
        <v>0</v>
      </c>
    </row>
    <row r="35" spans="1:11" ht="12.75">
      <c r="A35" s="196" t="s">
        <v>357</v>
      </c>
      <c r="B35" s="197" t="s">
        <v>424</v>
      </c>
      <c r="C35" s="198">
        <v>0</v>
      </c>
      <c r="D35" s="198">
        <v>0</v>
      </c>
      <c r="E35" s="198">
        <v>0</v>
      </c>
      <c r="F35" s="198">
        <v>0</v>
      </c>
      <c r="G35" s="198">
        <v>0</v>
      </c>
      <c r="H35" s="198">
        <v>0</v>
      </c>
      <c r="I35" s="331">
        <f t="shared" si="1"/>
        <v>0</v>
      </c>
      <c r="J35" s="331">
        <f t="shared" si="2"/>
        <v>0</v>
      </c>
      <c r="K35" s="331">
        <f t="shared" si="3"/>
        <v>0</v>
      </c>
    </row>
    <row r="36" spans="1:11" ht="12.75">
      <c r="A36" s="196" t="s">
        <v>358</v>
      </c>
      <c r="B36" s="197" t="s">
        <v>425</v>
      </c>
      <c r="C36" s="198">
        <v>0</v>
      </c>
      <c r="D36" s="198">
        <v>0</v>
      </c>
      <c r="E36" s="198">
        <v>0</v>
      </c>
      <c r="F36" s="198">
        <v>0</v>
      </c>
      <c r="G36" s="198">
        <v>0</v>
      </c>
      <c r="H36" s="198">
        <v>0</v>
      </c>
      <c r="I36" s="331">
        <f t="shared" si="1"/>
        <v>0</v>
      </c>
      <c r="J36" s="331">
        <f t="shared" si="2"/>
        <v>0</v>
      </c>
      <c r="K36" s="331">
        <f t="shared" si="3"/>
        <v>0</v>
      </c>
    </row>
    <row r="37" spans="1:11" ht="12.75">
      <c r="A37" s="196" t="s">
        <v>359</v>
      </c>
      <c r="B37" s="197" t="s">
        <v>426</v>
      </c>
      <c r="C37" s="198">
        <v>0</v>
      </c>
      <c r="D37" s="198">
        <v>0</v>
      </c>
      <c r="E37" s="198">
        <v>0</v>
      </c>
      <c r="F37" s="198">
        <v>0</v>
      </c>
      <c r="G37" s="198">
        <v>0</v>
      </c>
      <c r="H37" s="198">
        <v>0</v>
      </c>
      <c r="I37" s="331">
        <f t="shared" si="1"/>
        <v>0</v>
      </c>
      <c r="J37" s="331">
        <f t="shared" si="2"/>
        <v>0</v>
      </c>
      <c r="K37" s="331">
        <f t="shared" si="3"/>
        <v>0</v>
      </c>
    </row>
    <row r="38" spans="1:11" ht="12.75">
      <c r="A38" s="196" t="s">
        <v>360</v>
      </c>
      <c r="B38" s="197" t="s">
        <v>427</v>
      </c>
      <c r="C38" s="198">
        <v>0</v>
      </c>
      <c r="D38" s="198">
        <v>0</v>
      </c>
      <c r="E38" s="198">
        <v>0</v>
      </c>
      <c r="F38" s="198">
        <v>0</v>
      </c>
      <c r="G38" s="198">
        <v>0</v>
      </c>
      <c r="H38" s="198">
        <v>0</v>
      </c>
      <c r="I38" s="331">
        <f t="shared" si="1"/>
        <v>0</v>
      </c>
      <c r="J38" s="331">
        <f t="shared" si="2"/>
        <v>0</v>
      </c>
      <c r="K38" s="331">
        <f t="shared" si="3"/>
        <v>0</v>
      </c>
    </row>
    <row r="39" spans="1:11" ht="12.75">
      <c r="A39" s="196" t="s">
        <v>361</v>
      </c>
      <c r="B39" s="197" t="s">
        <v>428</v>
      </c>
      <c r="C39" s="198">
        <v>0</v>
      </c>
      <c r="D39" s="198">
        <v>0</v>
      </c>
      <c r="E39" s="198">
        <v>0</v>
      </c>
      <c r="F39" s="198">
        <v>0</v>
      </c>
      <c r="G39" s="198">
        <v>0</v>
      </c>
      <c r="H39" s="198">
        <v>0</v>
      </c>
      <c r="I39" s="331">
        <f t="shared" si="1"/>
        <v>0</v>
      </c>
      <c r="J39" s="331">
        <f t="shared" si="2"/>
        <v>0</v>
      </c>
      <c r="K39" s="331">
        <f t="shared" si="3"/>
        <v>0</v>
      </c>
    </row>
    <row r="40" spans="1:11" ht="12.75">
      <c r="A40" s="196" t="s">
        <v>362</v>
      </c>
      <c r="B40" s="197" t="s">
        <v>429</v>
      </c>
      <c r="C40" s="198">
        <v>0</v>
      </c>
      <c r="D40" s="198">
        <v>0</v>
      </c>
      <c r="E40" s="198">
        <v>0</v>
      </c>
      <c r="F40" s="198">
        <v>0</v>
      </c>
      <c r="G40" s="198">
        <v>0</v>
      </c>
      <c r="H40" s="198"/>
      <c r="I40" s="331">
        <f t="shared" si="1"/>
        <v>0</v>
      </c>
      <c r="J40" s="331">
        <f t="shared" si="2"/>
        <v>0</v>
      </c>
      <c r="K40" s="331">
        <f t="shared" si="3"/>
        <v>0</v>
      </c>
    </row>
    <row r="41" spans="1:11" s="333" customFormat="1" ht="12.75">
      <c r="A41" s="199" t="s">
        <v>363</v>
      </c>
      <c r="B41" s="200" t="s">
        <v>430</v>
      </c>
      <c r="C41" s="201">
        <v>0</v>
      </c>
      <c r="D41" s="201">
        <v>0</v>
      </c>
      <c r="E41" s="201">
        <v>0</v>
      </c>
      <c r="F41" s="201">
        <v>0</v>
      </c>
      <c r="G41" s="201">
        <v>0</v>
      </c>
      <c r="H41" s="201">
        <v>0</v>
      </c>
      <c r="I41" s="332">
        <f t="shared" si="1"/>
        <v>0</v>
      </c>
      <c r="J41" s="332">
        <f t="shared" si="2"/>
        <v>0</v>
      </c>
      <c r="K41" s="332">
        <f t="shared" si="3"/>
        <v>0</v>
      </c>
    </row>
    <row r="42" spans="1:11" s="333" customFormat="1" ht="12.75">
      <c r="A42" s="199" t="s">
        <v>364</v>
      </c>
      <c r="B42" s="200" t="s">
        <v>431</v>
      </c>
      <c r="C42" s="201">
        <v>423</v>
      </c>
      <c r="D42" s="201">
        <v>0</v>
      </c>
      <c r="E42" s="201">
        <v>477</v>
      </c>
      <c r="F42" s="201">
        <v>0</v>
      </c>
      <c r="G42" s="201">
        <v>0</v>
      </c>
      <c r="H42" s="201">
        <v>0</v>
      </c>
      <c r="I42" s="332">
        <f t="shared" si="1"/>
        <v>423</v>
      </c>
      <c r="J42" s="332">
        <f t="shared" si="2"/>
        <v>0</v>
      </c>
      <c r="K42" s="332">
        <f t="shared" si="3"/>
        <v>477</v>
      </c>
    </row>
    <row r="43" spans="1:11" ht="12.75">
      <c r="A43" s="196" t="s">
        <v>365</v>
      </c>
      <c r="B43" s="197" t="s">
        <v>432</v>
      </c>
      <c r="C43" s="198">
        <v>0</v>
      </c>
      <c r="D43" s="198">
        <v>0</v>
      </c>
      <c r="E43" s="198">
        <v>0</v>
      </c>
      <c r="F43" s="198">
        <v>0</v>
      </c>
      <c r="G43" s="198">
        <v>0</v>
      </c>
      <c r="H43" s="198">
        <v>0</v>
      </c>
      <c r="I43" s="331">
        <f t="shared" si="1"/>
        <v>0</v>
      </c>
      <c r="J43" s="331">
        <f t="shared" si="2"/>
        <v>0</v>
      </c>
      <c r="K43" s="331">
        <f t="shared" si="3"/>
        <v>0</v>
      </c>
    </row>
    <row r="44" spans="1:11" ht="12.75">
      <c r="A44" s="196" t="s">
        <v>433</v>
      </c>
      <c r="B44" s="197" t="s">
        <v>434</v>
      </c>
      <c r="C44" s="198">
        <v>132</v>
      </c>
      <c r="D44" s="198">
        <v>0</v>
      </c>
      <c r="E44" s="198">
        <v>19</v>
      </c>
      <c r="F44" s="198">
        <v>2</v>
      </c>
      <c r="G44" s="198">
        <v>0</v>
      </c>
      <c r="H44" s="198">
        <v>0</v>
      </c>
      <c r="I44" s="331">
        <f t="shared" si="1"/>
        <v>134</v>
      </c>
      <c r="J44" s="331">
        <f t="shared" si="2"/>
        <v>0</v>
      </c>
      <c r="K44" s="331">
        <f t="shared" si="3"/>
        <v>19</v>
      </c>
    </row>
    <row r="45" spans="1:11" ht="12.75">
      <c r="A45" s="196" t="s">
        <v>435</v>
      </c>
      <c r="B45" s="197" t="s">
        <v>436</v>
      </c>
      <c r="C45" s="198">
        <v>13552</v>
      </c>
      <c r="D45" s="198">
        <v>0</v>
      </c>
      <c r="E45" s="198">
        <v>11945</v>
      </c>
      <c r="F45" s="198">
        <v>24</v>
      </c>
      <c r="G45" s="198">
        <v>0</v>
      </c>
      <c r="H45" s="198">
        <v>28</v>
      </c>
      <c r="I45" s="331">
        <f t="shared" si="1"/>
        <v>13576</v>
      </c>
      <c r="J45" s="331">
        <f t="shared" si="2"/>
        <v>0</v>
      </c>
      <c r="K45" s="331">
        <f t="shared" si="3"/>
        <v>11973</v>
      </c>
    </row>
    <row r="46" spans="1:11" ht="12.75">
      <c r="A46" s="196" t="s">
        <v>437</v>
      </c>
      <c r="B46" s="197" t="s">
        <v>438</v>
      </c>
      <c r="C46" s="198">
        <v>0</v>
      </c>
      <c r="D46" s="198">
        <v>0</v>
      </c>
      <c r="E46" s="198">
        <v>0</v>
      </c>
      <c r="F46" s="198">
        <v>0</v>
      </c>
      <c r="G46" s="198">
        <v>0</v>
      </c>
      <c r="H46" s="198">
        <v>0</v>
      </c>
      <c r="I46" s="331">
        <f t="shared" si="1"/>
        <v>0</v>
      </c>
      <c r="J46" s="331">
        <f t="shared" si="2"/>
        <v>0</v>
      </c>
      <c r="K46" s="331">
        <f t="shared" si="3"/>
        <v>0</v>
      </c>
    </row>
    <row r="47" spans="1:11" ht="12.75">
      <c r="A47" s="196" t="s">
        <v>439</v>
      </c>
      <c r="B47" s="197" t="s">
        <v>440</v>
      </c>
      <c r="C47" s="198">
        <v>1795</v>
      </c>
      <c r="D47" s="198">
        <v>0</v>
      </c>
      <c r="E47" s="198">
        <v>1795</v>
      </c>
      <c r="F47" s="198">
        <v>0</v>
      </c>
      <c r="G47" s="198">
        <v>0</v>
      </c>
      <c r="H47" s="198">
        <v>0</v>
      </c>
      <c r="I47" s="331">
        <f t="shared" si="1"/>
        <v>1795</v>
      </c>
      <c r="J47" s="331">
        <f t="shared" si="2"/>
        <v>0</v>
      </c>
      <c r="K47" s="331">
        <f t="shared" si="3"/>
        <v>1795</v>
      </c>
    </row>
    <row r="48" spans="1:11" s="333" customFormat="1" ht="12.75">
      <c r="A48" s="199" t="s">
        <v>441</v>
      </c>
      <c r="B48" s="200" t="s">
        <v>442</v>
      </c>
      <c r="C48" s="201">
        <v>15479</v>
      </c>
      <c r="D48" s="201">
        <v>0</v>
      </c>
      <c r="E48" s="201">
        <v>13759</v>
      </c>
      <c r="F48" s="201">
        <v>26</v>
      </c>
      <c r="G48" s="201">
        <v>0</v>
      </c>
      <c r="H48" s="201">
        <v>28</v>
      </c>
      <c r="I48" s="332">
        <f t="shared" si="1"/>
        <v>15505</v>
      </c>
      <c r="J48" s="332">
        <f t="shared" si="2"/>
        <v>0</v>
      </c>
      <c r="K48" s="332">
        <f t="shared" si="3"/>
        <v>13787</v>
      </c>
    </row>
    <row r="49" spans="1:11" ht="25.5">
      <c r="A49" s="196" t="s">
        <v>443</v>
      </c>
      <c r="B49" s="197" t="s">
        <v>444</v>
      </c>
      <c r="C49" s="198">
        <v>0</v>
      </c>
      <c r="D49" s="198">
        <v>0</v>
      </c>
      <c r="E49" s="198">
        <v>0</v>
      </c>
      <c r="F49" s="198">
        <v>0</v>
      </c>
      <c r="G49" s="198">
        <v>0</v>
      </c>
      <c r="H49" s="198">
        <v>0</v>
      </c>
      <c r="I49" s="331">
        <f t="shared" si="1"/>
        <v>0</v>
      </c>
      <c r="J49" s="331">
        <f t="shared" si="2"/>
        <v>0</v>
      </c>
      <c r="K49" s="331">
        <f t="shared" si="3"/>
        <v>0</v>
      </c>
    </row>
    <row r="50" spans="1:11" ht="25.5">
      <c r="A50" s="196" t="s">
        <v>445</v>
      </c>
      <c r="B50" s="197" t="s">
        <v>446</v>
      </c>
      <c r="C50" s="198">
        <v>0</v>
      </c>
      <c r="D50" s="198">
        <v>0</v>
      </c>
      <c r="E50" s="198">
        <v>0</v>
      </c>
      <c r="F50" s="198">
        <v>0</v>
      </c>
      <c r="G50" s="198">
        <v>0</v>
      </c>
      <c r="H50" s="198">
        <v>0</v>
      </c>
      <c r="I50" s="331">
        <f t="shared" si="1"/>
        <v>0</v>
      </c>
      <c r="J50" s="331">
        <f t="shared" si="2"/>
        <v>0</v>
      </c>
      <c r="K50" s="331">
        <f t="shared" si="3"/>
        <v>0</v>
      </c>
    </row>
    <row r="51" spans="1:11" ht="25.5">
      <c r="A51" s="196" t="s">
        <v>447</v>
      </c>
      <c r="B51" s="197" t="s">
        <v>448</v>
      </c>
      <c r="C51" s="198">
        <v>0</v>
      </c>
      <c r="D51" s="198">
        <v>0</v>
      </c>
      <c r="E51" s="198">
        <v>0</v>
      </c>
      <c r="F51" s="198">
        <v>0</v>
      </c>
      <c r="G51" s="198">
        <v>0</v>
      </c>
      <c r="H51" s="198">
        <v>0</v>
      </c>
      <c r="I51" s="331">
        <f t="shared" si="1"/>
        <v>0</v>
      </c>
      <c r="J51" s="331">
        <f t="shared" si="2"/>
        <v>0</v>
      </c>
      <c r="K51" s="331">
        <f t="shared" si="3"/>
        <v>0</v>
      </c>
    </row>
    <row r="52" spans="1:11" ht="25.5">
      <c r="A52" s="196" t="s">
        <v>449</v>
      </c>
      <c r="B52" s="197" t="s">
        <v>450</v>
      </c>
      <c r="C52" s="198">
        <v>0</v>
      </c>
      <c r="D52" s="198">
        <v>0</v>
      </c>
      <c r="E52" s="198">
        <v>0</v>
      </c>
      <c r="F52" s="198">
        <v>0</v>
      </c>
      <c r="G52" s="198">
        <v>0</v>
      </c>
      <c r="H52" s="198">
        <v>0</v>
      </c>
      <c r="I52" s="331">
        <f t="shared" si="1"/>
        <v>0</v>
      </c>
      <c r="J52" s="331">
        <f t="shared" si="2"/>
        <v>0</v>
      </c>
      <c r="K52" s="331">
        <f t="shared" si="3"/>
        <v>0</v>
      </c>
    </row>
    <row r="53" spans="1:11" ht="12.75">
      <c r="A53" s="196" t="s">
        <v>451</v>
      </c>
      <c r="B53" s="197" t="s">
        <v>452</v>
      </c>
      <c r="C53" s="198">
        <v>0</v>
      </c>
      <c r="D53" s="198">
        <v>0</v>
      </c>
      <c r="E53" s="198">
        <v>8911</v>
      </c>
      <c r="F53" s="198">
        <v>0</v>
      </c>
      <c r="G53" s="198">
        <v>0</v>
      </c>
      <c r="H53" s="198">
        <v>0</v>
      </c>
      <c r="I53" s="331">
        <f t="shared" si="1"/>
        <v>0</v>
      </c>
      <c r="J53" s="331">
        <f t="shared" si="2"/>
        <v>0</v>
      </c>
      <c r="K53" s="331">
        <f t="shared" si="3"/>
        <v>8911</v>
      </c>
    </row>
    <row r="54" spans="1:11" ht="12.75">
      <c r="A54" s="196" t="s">
        <v>453</v>
      </c>
      <c r="B54" s="197" t="s">
        <v>454</v>
      </c>
      <c r="C54" s="198">
        <v>8864</v>
      </c>
      <c r="D54" s="198">
        <v>0</v>
      </c>
      <c r="E54" s="198">
        <v>481</v>
      </c>
      <c r="F54" s="198">
        <v>0</v>
      </c>
      <c r="G54" s="198">
        <v>0</v>
      </c>
      <c r="H54" s="198">
        <v>0</v>
      </c>
      <c r="I54" s="331">
        <f t="shared" si="1"/>
        <v>8864</v>
      </c>
      <c r="J54" s="331">
        <f t="shared" si="2"/>
        <v>0</v>
      </c>
      <c r="K54" s="331">
        <f t="shared" si="3"/>
        <v>481</v>
      </c>
    </row>
    <row r="55" spans="1:11" ht="12.75">
      <c r="A55" s="196" t="s">
        <v>455</v>
      </c>
      <c r="B55" s="197" t="s">
        <v>456</v>
      </c>
      <c r="C55" s="198">
        <v>0</v>
      </c>
      <c r="D55" s="198">
        <v>0</v>
      </c>
      <c r="E55" s="198">
        <v>0</v>
      </c>
      <c r="F55" s="198">
        <v>0</v>
      </c>
      <c r="G55" s="198">
        <v>0</v>
      </c>
      <c r="H55" s="198">
        <v>0</v>
      </c>
      <c r="I55" s="331">
        <f t="shared" si="1"/>
        <v>0</v>
      </c>
      <c r="J55" s="331">
        <f t="shared" si="2"/>
        <v>0</v>
      </c>
      <c r="K55" s="331">
        <f t="shared" si="3"/>
        <v>0</v>
      </c>
    </row>
    <row r="56" spans="1:11" ht="17.25" customHeight="1">
      <c r="A56" s="196" t="s">
        <v>457</v>
      </c>
      <c r="B56" s="197" t="s">
        <v>458</v>
      </c>
      <c r="C56" s="198">
        <v>80</v>
      </c>
      <c r="D56" s="198">
        <v>0</v>
      </c>
      <c r="E56" s="198">
        <v>60</v>
      </c>
      <c r="F56" s="198">
        <v>0</v>
      </c>
      <c r="G56" s="198">
        <v>0</v>
      </c>
      <c r="H56" s="198">
        <v>0</v>
      </c>
      <c r="I56" s="331">
        <f t="shared" si="1"/>
        <v>80</v>
      </c>
      <c r="J56" s="331">
        <f t="shared" si="2"/>
        <v>0</v>
      </c>
      <c r="K56" s="331">
        <f t="shared" si="3"/>
        <v>60</v>
      </c>
    </row>
    <row r="57" spans="1:11" ht="25.5">
      <c r="A57" s="196" t="s">
        <v>459</v>
      </c>
      <c r="B57" s="197" t="s">
        <v>460</v>
      </c>
      <c r="C57" s="198">
        <v>80</v>
      </c>
      <c r="D57" s="198">
        <v>0</v>
      </c>
      <c r="E57" s="198">
        <v>60</v>
      </c>
      <c r="F57" s="198">
        <v>0</v>
      </c>
      <c r="G57" s="198">
        <v>0</v>
      </c>
      <c r="H57" s="198">
        <v>0</v>
      </c>
      <c r="I57" s="331">
        <f t="shared" si="1"/>
        <v>80</v>
      </c>
      <c r="J57" s="331">
        <f t="shared" si="2"/>
        <v>0</v>
      </c>
      <c r="K57" s="331">
        <f t="shared" si="3"/>
        <v>60</v>
      </c>
    </row>
    <row r="58" spans="1:11" ht="19.5" customHeight="1">
      <c r="A58" s="196" t="s">
        <v>461</v>
      </c>
      <c r="B58" s="197" t="s">
        <v>462</v>
      </c>
      <c r="C58" s="198">
        <v>0</v>
      </c>
      <c r="D58" s="198">
        <v>0</v>
      </c>
      <c r="E58" s="198">
        <v>0</v>
      </c>
      <c r="F58" s="198">
        <v>0</v>
      </c>
      <c r="G58" s="198">
        <v>0</v>
      </c>
      <c r="H58" s="198">
        <v>0</v>
      </c>
      <c r="I58" s="331">
        <f t="shared" si="1"/>
        <v>0</v>
      </c>
      <c r="J58" s="331">
        <f t="shared" si="2"/>
        <v>0</v>
      </c>
      <c r="K58" s="331">
        <f t="shared" si="3"/>
        <v>0</v>
      </c>
    </row>
    <row r="59" spans="1:11" ht="25.5">
      <c r="A59" s="196" t="s">
        <v>463</v>
      </c>
      <c r="B59" s="197" t="s">
        <v>464</v>
      </c>
      <c r="C59" s="198">
        <v>0</v>
      </c>
      <c r="D59" s="198">
        <v>0</v>
      </c>
      <c r="E59" s="198">
        <v>0</v>
      </c>
      <c r="F59" s="198">
        <v>0</v>
      </c>
      <c r="G59" s="198">
        <v>0</v>
      </c>
      <c r="H59" s="198">
        <v>0</v>
      </c>
      <c r="I59" s="331">
        <f t="shared" si="1"/>
        <v>0</v>
      </c>
      <c r="J59" s="331">
        <f t="shared" si="2"/>
        <v>0</v>
      </c>
      <c r="K59" s="331">
        <f t="shared" si="3"/>
        <v>0</v>
      </c>
    </row>
    <row r="60" spans="1:11" ht="12.75">
      <c r="A60" s="196" t="s">
        <v>465</v>
      </c>
      <c r="B60" s="197" t="s">
        <v>466</v>
      </c>
      <c r="C60" s="198">
        <v>0</v>
      </c>
      <c r="D60" s="198">
        <v>0</v>
      </c>
      <c r="E60" s="198">
        <v>0</v>
      </c>
      <c r="F60" s="198">
        <v>0</v>
      </c>
      <c r="G60" s="198">
        <v>0</v>
      </c>
      <c r="H60" s="198">
        <v>0</v>
      </c>
      <c r="I60" s="331">
        <f t="shared" si="1"/>
        <v>0</v>
      </c>
      <c r="J60" s="331">
        <f t="shared" si="2"/>
        <v>0</v>
      </c>
      <c r="K60" s="331">
        <f t="shared" si="3"/>
        <v>0</v>
      </c>
    </row>
    <row r="61" spans="1:11" ht="25.5">
      <c r="A61" s="196" t="s">
        <v>467</v>
      </c>
      <c r="B61" s="197" t="s">
        <v>468</v>
      </c>
      <c r="C61" s="198">
        <v>0</v>
      </c>
      <c r="D61" s="198">
        <v>0</v>
      </c>
      <c r="E61" s="198">
        <v>0</v>
      </c>
      <c r="F61" s="198">
        <v>0</v>
      </c>
      <c r="G61" s="198">
        <v>0</v>
      </c>
      <c r="H61" s="198">
        <v>0</v>
      </c>
      <c r="I61" s="331">
        <f t="shared" si="1"/>
        <v>0</v>
      </c>
      <c r="J61" s="331">
        <f t="shared" si="2"/>
        <v>0</v>
      </c>
      <c r="K61" s="331">
        <f t="shared" si="3"/>
        <v>0</v>
      </c>
    </row>
    <row r="62" spans="1:11" s="333" customFormat="1" ht="24" customHeight="1">
      <c r="A62" s="199" t="s">
        <v>469</v>
      </c>
      <c r="B62" s="200" t="s">
        <v>470</v>
      </c>
      <c r="C62" s="201">
        <v>8944</v>
      </c>
      <c r="D62" s="201">
        <v>0</v>
      </c>
      <c r="E62" s="201">
        <v>9452</v>
      </c>
      <c r="F62" s="201">
        <v>0</v>
      </c>
      <c r="G62" s="201">
        <v>0</v>
      </c>
      <c r="H62" s="201">
        <v>0</v>
      </c>
      <c r="I62" s="332">
        <f t="shared" si="1"/>
        <v>8944</v>
      </c>
      <c r="J62" s="332">
        <f t="shared" si="2"/>
        <v>0</v>
      </c>
      <c r="K62" s="332">
        <f t="shared" si="3"/>
        <v>9452</v>
      </c>
    </row>
    <row r="63" spans="1:11" ht="25.5">
      <c r="A63" s="196" t="s">
        <v>471</v>
      </c>
      <c r="B63" s="197" t="s">
        <v>472</v>
      </c>
      <c r="C63" s="198">
        <v>0</v>
      </c>
      <c r="D63" s="198">
        <v>0</v>
      </c>
      <c r="E63" s="198">
        <v>0</v>
      </c>
      <c r="F63" s="198">
        <v>0</v>
      </c>
      <c r="G63" s="198">
        <v>0</v>
      </c>
      <c r="H63" s="198">
        <v>0</v>
      </c>
      <c r="I63" s="331">
        <f t="shared" si="1"/>
        <v>0</v>
      </c>
      <c r="J63" s="331">
        <f t="shared" si="2"/>
        <v>0</v>
      </c>
      <c r="K63" s="331">
        <f t="shared" si="3"/>
        <v>0</v>
      </c>
    </row>
    <row r="64" spans="1:11" ht="25.5">
      <c r="A64" s="196" t="s">
        <v>473</v>
      </c>
      <c r="B64" s="197" t="s">
        <v>474</v>
      </c>
      <c r="C64" s="198">
        <v>0</v>
      </c>
      <c r="D64" s="198">
        <v>0</v>
      </c>
      <c r="E64" s="198">
        <v>0</v>
      </c>
      <c r="F64" s="198">
        <v>0</v>
      </c>
      <c r="G64" s="198">
        <v>0</v>
      </c>
      <c r="H64" s="198">
        <v>0</v>
      </c>
      <c r="I64" s="331">
        <f t="shared" si="1"/>
        <v>0</v>
      </c>
      <c r="J64" s="331">
        <f t="shared" si="2"/>
        <v>0</v>
      </c>
      <c r="K64" s="331">
        <f t="shared" si="3"/>
        <v>0</v>
      </c>
    </row>
    <row r="65" spans="1:11" ht="25.5">
      <c r="A65" s="196" t="s">
        <v>475</v>
      </c>
      <c r="B65" s="197" t="s">
        <v>476</v>
      </c>
      <c r="C65" s="198">
        <v>0</v>
      </c>
      <c r="D65" s="198">
        <v>0</v>
      </c>
      <c r="E65" s="198">
        <v>0</v>
      </c>
      <c r="F65" s="198">
        <v>0</v>
      </c>
      <c r="G65" s="198">
        <v>0</v>
      </c>
      <c r="H65" s="198">
        <v>0</v>
      </c>
      <c r="I65" s="331">
        <f t="shared" si="1"/>
        <v>0</v>
      </c>
      <c r="J65" s="331">
        <f t="shared" si="2"/>
        <v>0</v>
      </c>
      <c r="K65" s="331">
        <f t="shared" si="3"/>
        <v>0</v>
      </c>
    </row>
    <row r="66" spans="1:11" ht="25.5">
      <c r="A66" s="196" t="s">
        <v>477</v>
      </c>
      <c r="B66" s="197" t="s">
        <v>478</v>
      </c>
      <c r="C66" s="198">
        <v>0</v>
      </c>
      <c r="D66" s="198">
        <v>0</v>
      </c>
      <c r="E66" s="198">
        <v>0</v>
      </c>
      <c r="F66" s="198">
        <v>0</v>
      </c>
      <c r="G66" s="198">
        <v>0</v>
      </c>
      <c r="H66" s="198">
        <v>0</v>
      </c>
      <c r="I66" s="331">
        <f t="shared" si="1"/>
        <v>0</v>
      </c>
      <c r="J66" s="331">
        <f t="shared" si="2"/>
        <v>0</v>
      </c>
      <c r="K66" s="331">
        <f t="shared" si="3"/>
        <v>0</v>
      </c>
    </row>
    <row r="67" spans="1:11" ht="12.75">
      <c r="A67" s="196" t="s">
        <v>479</v>
      </c>
      <c r="B67" s="197" t="s">
        <v>480</v>
      </c>
      <c r="C67" s="198">
        <v>0</v>
      </c>
      <c r="D67" s="198">
        <v>0</v>
      </c>
      <c r="E67" s="198">
        <v>0</v>
      </c>
      <c r="F67" s="198">
        <v>0</v>
      </c>
      <c r="G67" s="198">
        <v>0</v>
      </c>
      <c r="H67" s="198">
        <v>0</v>
      </c>
      <c r="I67" s="331">
        <f t="shared" si="1"/>
        <v>0</v>
      </c>
      <c r="J67" s="331">
        <f t="shared" si="2"/>
        <v>0</v>
      </c>
      <c r="K67" s="331">
        <f t="shared" si="3"/>
        <v>0</v>
      </c>
    </row>
    <row r="68" spans="1:11" ht="12.75">
      <c r="A68" s="196" t="s">
        <v>481</v>
      </c>
      <c r="B68" s="197" t="s">
        <v>482</v>
      </c>
      <c r="C68" s="198">
        <v>0</v>
      </c>
      <c r="D68" s="198">
        <v>0</v>
      </c>
      <c r="E68" s="198">
        <v>0</v>
      </c>
      <c r="F68" s="198">
        <v>0</v>
      </c>
      <c r="G68" s="198">
        <v>0</v>
      </c>
      <c r="H68" s="198">
        <v>0</v>
      </c>
      <c r="I68" s="331">
        <f t="shared" si="1"/>
        <v>0</v>
      </c>
      <c r="J68" s="331">
        <f t="shared" si="2"/>
        <v>0</v>
      </c>
      <c r="K68" s="331">
        <f t="shared" si="3"/>
        <v>0</v>
      </c>
    </row>
    <row r="69" spans="1:11" ht="12.75">
      <c r="A69" s="196" t="s">
        <v>483</v>
      </c>
      <c r="B69" s="197" t="s">
        <v>484</v>
      </c>
      <c r="C69" s="198">
        <v>0</v>
      </c>
      <c r="D69" s="198">
        <v>0</v>
      </c>
      <c r="E69" s="198">
        <v>0</v>
      </c>
      <c r="F69" s="198">
        <v>0</v>
      </c>
      <c r="G69" s="198">
        <v>0</v>
      </c>
      <c r="H69" s="198">
        <v>0</v>
      </c>
      <c r="I69" s="331">
        <f t="shared" si="1"/>
        <v>0</v>
      </c>
      <c r="J69" s="331">
        <f t="shared" si="2"/>
        <v>0</v>
      </c>
      <c r="K69" s="331">
        <f t="shared" si="3"/>
        <v>0</v>
      </c>
    </row>
    <row r="70" spans="1:11" ht="12.75">
      <c r="A70" s="196" t="s">
        <v>485</v>
      </c>
      <c r="B70" s="197" t="s">
        <v>486</v>
      </c>
      <c r="C70" s="198">
        <v>0</v>
      </c>
      <c r="D70" s="198">
        <v>0</v>
      </c>
      <c r="E70" s="198">
        <v>0</v>
      </c>
      <c r="F70" s="198">
        <v>0</v>
      </c>
      <c r="G70" s="198">
        <v>0</v>
      </c>
      <c r="H70" s="198">
        <v>0</v>
      </c>
      <c r="I70" s="331">
        <f t="shared" si="1"/>
        <v>0</v>
      </c>
      <c r="J70" s="331">
        <f t="shared" si="2"/>
        <v>0</v>
      </c>
      <c r="K70" s="331">
        <f t="shared" si="3"/>
        <v>0</v>
      </c>
    </row>
    <row r="71" spans="1:11" ht="25.5">
      <c r="A71" s="196" t="s">
        <v>487</v>
      </c>
      <c r="B71" s="197" t="s">
        <v>488</v>
      </c>
      <c r="C71" s="198">
        <v>0</v>
      </c>
      <c r="D71" s="198">
        <v>0</v>
      </c>
      <c r="E71" s="198">
        <v>0</v>
      </c>
      <c r="F71" s="198">
        <v>0</v>
      </c>
      <c r="G71" s="198">
        <v>0</v>
      </c>
      <c r="H71" s="198">
        <v>0</v>
      </c>
      <c r="I71" s="331">
        <f aca="true" t="shared" si="4" ref="I71:I134">SUM(C71,F71)</f>
        <v>0</v>
      </c>
      <c r="J71" s="331">
        <f t="shared" si="2"/>
        <v>0</v>
      </c>
      <c r="K71" s="331">
        <f t="shared" si="3"/>
        <v>0</v>
      </c>
    </row>
    <row r="72" spans="1:11" ht="19.5" customHeight="1">
      <c r="A72" s="196" t="s">
        <v>489</v>
      </c>
      <c r="B72" s="197" t="s">
        <v>490</v>
      </c>
      <c r="C72" s="198">
        <v>0</v>
      </c>
      <c r="D72" s="198">
        <v>0</v>
      </c>
      <c r="E72" s="198">
        <v>0</v>
      </c>
      <c r="F72" s="198">
        <v>0</v>
      </c>
      <c r="G72" s="198">
        <v>0</v>
      </c>
      <c r="H72" s="198">
        <v>0</v>
      </c>
      <c r="I72" s="331">
        <f t="shared" si="4"/>
        <v>0</v>
      </c>
      <c r="J72" s="331">
        <f t="shared" si="2"/>
        <v>0</v>
      </c>
      <c r="K72" s="331">
        <f t="shared" si="3"/>
        <v>0</v>
      </c>
    </row>
    <row r="73" spans="1:11" ht="25.5">
      <c r="A73" s="196" t="s">
        <v>491</v>
      </c>
      <c r="B73" s="197" t="s">
        <v>492</v>
      </c>
      <c r="C73" s="198">
        <v>0</v>
      </c>
      <c r="D73" s="198">
        <v>0</v>
      </c>
      <c r="E73" s="198">
        <v>0</v>
      </c>
      <c r="F73" s="198">
        <v>0</v>
      </c>
      <c r="G73" s="198">
        <v>0</v>
      </c>
      <c r="H73" s="198">
        <v>0</v>
      </c>
      <c r="I73" s="331">
        <f t="shared" si="4"/>
        <v>0</v>
      </c>
      <c r="J73" s="331">
        <f t="shared" si="2"/>
        <v>0</v>
      </c>
      <c r="K73" s="331">
        <f t="shared" si="3"/>
        <v>0</v>
      </c>
    </row>
    <row r="74" spans="1:11" ht="19.5" customHeight="1">
      <c r="A74" s="196" t="s">
        <v>493</v>
      </c>
      <c r="B74" s="197" t="s">
        <v>494</v>
      </c>
      <c r="C74" s="198">
        <v>0</v>
      </c>
      <c r="D74" s="198">
        <v>0</v>
      </c>
      <c r="E74" s="198">
        <v>0</v>
      </c>
      <c r="F74" s="198">
        <v>0</v>
      </c>
      <c r="G74" s="198">
        <v>0</v>
      </c>
      <c r="H74" s="198">
        <v>0</v>
      </c>
      <c r="I74" s="331">
        <f t="shared" si="4"/>
        <v>0</v>
      </c>
      <c r="J74" s="331">
        <f t="shared" si="2"/>
        <v>0</v>
      </c>
      <c r="K74" s="331">
        <f t="shared" si="3"/>
        <v>0</v>
      </c>
    </row>
    <row r="75" spans="1:11" ht="25.5">
      <c r="A75" s="196" t="s">
        <v>495</v>
      </c>
      <c r="B75" s="197" t="s">
        <v>496</v>
      </c>
      <c r="C75" s="198">
        <v>0</v>
      </c>
      <c r="D75" s="198">
        <v>0</v>
      </c>
      <c r="E75" s="198">
        <v>0</v>
      </c>
      <c r="F75" s="198">
        <v>0</v>
      </c>
      <c r="G75" s="198">
        <v>0</v>
      </c>
      <c r="H75" s="198">
        <v>0</v>
      </c>
      <c r="I75" s="331">
        <f t="shared" si="4"/>
        <v>0</v>
      </c>
      <c r="J75" s="331">
        <f t="shared" si="2"/>
        <v>0</v>
      </c>
      <c r="K75" s="331">
        <f t="shared" si="3"/>
        <v>0</v>
      </c>
    </row>
    <row r="76" spans="1:11" s="333" customFormat="1" ht="25.5">
      <c r="A76" s="199" t="s">
        <v>497</v>
      </c>
      <c r="B76" s="200" t="s">
        <v>498</v>
      </c>
      <c r="C76" s="201">
        <v>0</v>
      </c>
      <c r="D76" s="201">
        <v>0</v>
      </c>
      <c r="E76" s="201">
        <v>0</v>
      </c>
      <c r="F76" s="201">
        <v>0</v>
      </c>
      <c r="G76" s="201">
        <v>0</v>
      </c>
      <c r="H76" s="201">
        <v>0</v>
      </c>
      <c r="I76" s="332">
        <f t="shared" si="4"/>
        <v>0</v>
      </c>
      <c r="J76" s="332">
        <f t="shared" si="2"/>
        <v>0</v>
      </c>
      <c r="K76" s="332">
        <f t="shared" si="3"/>
        <v>0</v>
      </c>
    </row>
    <row r="77" spans="1:11" ht="12.75">
      <c r="A77" s="196" t="s">
        <v>499</v>
      </c>
      <c r="B77" s="197" t="s">
        <v>500</v>
      </c>
      <c r="C77" s="198">
        <v>1201</v>
      </c>
      <c r="D77" s="198">
        <v>0</v>
      </c>
      <c r="E77" s="198">
        <v>1201</v>
      </c>
      <c r="F77" s="198">
        <v>0</v>
      </c>
      <c r="G77" s="198">
        <v>0</v>
      </c>
      <c r="H77" s="198">
        <v>0</v>
      </c>
      <c r="I77" s="331">
        <f t="shared" si="4"/>
        <v>1201</v>
      </c>
      <c r="J77" s="331">
        <f t="shared" si="2"/>
        <v>0</v>
      </c>
      <c r="K77" s="331">
        <f t="shared" si="3"/>
        <v>1201</v>
      </c>
    </row>
    <row r="78" spans="1:11" ht="12.75">
      <c r="A78" s="196" t="s">
        <v>501</v>
      </c>
      <c r="B78" s="197" t="s">
        <v>502</v>
      </c>
      <c r="C78" s="198">
        <v>0</v>
      </c>
      <c r="D78" s="198">
        <v>0</v>
      </c>
      <c r="E78" s="198">
        <v>0</v>
      </c>
      <c r="F78" s="198">
        <v>0</v>
      </c>
      <c r="G78" s="198">
        <v>0</v>
      </c>
      <c r="H78" s="198">
        <v>0</v>
      </c>
      <c r="I78" s="331">
        <f t="shared" si="4"/>
        <v>0</v>
      </c>
      <c r="J78" s="331">
        <f t="shared" si="2"/>
        <v>0</v>
      </c>
      <c r="K78" s="331">
        <f t="shared" si="3"/>
        <v>0</v>
      </c>
    </row>
    <row r="79" spans="1:11" ht="12.75">
      <c r="A79" s="196" t="s">
        <v>503</v>
      </c>
      <c r="B79" s="197" t="s">
        <v>504</v>
      </c>
      <c r="C79" s="198">
        <v>0</v>
      </c>
      <c r="D79" s="198">
        <v>0</v>
      </c>
      <c r="E79" s="198">
        <v>0</v>
      </c>
      <c r="F79" s="198">
        <v>0</v>
      </c>
      <c r="G79" s="198">
        <v>0</v>
      </c>
      <c r="H79" s="198">
        <v>0</v>
      </c>
      <c r="I79" s="331">
        <f t="shared" si="4"/>
        <v>0</v>
      </c>
      <c r="J79" s="331">
        <f t="shared" si="2"/>
        <v>0</v>
      </c>
      <c r="K79" s="331">
        <f t="shared" si="3"/>
        <v>0</v>
      </c>
    </row>
    <row r="80" spans="1:11" ht="12.75">
      <c r="A80" s="196" t="s">
        <v>505</v>
      </c>
      <c r="B80" s="197" t="s">
        <v>506</v>
      </c>
      <c r="C80" s="198">
        <v>0</v>
      </c>
      <c r="D80" s="198">
        <v>0</v>
      </c>
      <c r="E80" s="198">
        <v>0</v>
      </c>
      <c r="F80" s="198">
        <v>0</v>
      </c>
      <c r="G80" s="198">
        <v>0</v>
      </c>
      <c r="H80" s="198">
        <v>0</v>
      </c>
      <c r="I80" s="331">
        <f t="shared" si="4"/>
        <v>0</v>
      </c>
      <c r="J80" s="331">
        <f t="shared" si="2"/>
        <v>0</v>
      </c>
      <c r="K80" s="331">
        <f t="shared" si="3"/>
        <v>0</v>
      </c>
    </row>
    <row r="81" spans="1:11" ht="12.75">
      <c r="A81" s="196" t="s">
        <v>507</v>
      </c>
      <c r="B81" s="197" t="s">
        <v>508</v>
      </c>
      <c r="C81" s="198">
        <v>1201</v>
      </c>
      <c r="D81" s="198">
        <v>0</v>
      </c>
      <c r="E81" s="198">
        <v>1201</v>
      </c>
      <c r="F81" s="198">
        <v>0</v>
      </c>
      <c r="G81" s="198">
        <v>0</v>
      </c>
      <c r="H81" s="198">
        <v>0</v>
      </c>
      <c r="I81" s="331">
        <f t="shared" si="4"/>
        <v>1201</v>
      </c>
      <c r="J81" s="331">
        <f t="shared" si="2"/>
        <v>0</v>
      </c>
      <c r="K81" s="331">
        <f t="shared" si="3"/>
        <v>1201</v>
      </c>
    </row>
    <row r="82" spans="1:11" ht="12.75">
      <c r="A82" s="196" t="s">
        <v>509</v>
      </c>
      <c r="B82" s="197" t="s">
        <v>510</v>
      </c>
      <c r="C82" s="198">
        <v>0</v>
      </c>
      <c r="D82" s="198">
        <v>0</v>
      </c>
      <c r="E82" s="198">
        <v>0</v>
      </c>
      <c r="F82" s="198">
        <v>0</v>
      </c>
      <c r="G82" s="198">
        <v>0</v>
      </c>
      <c r="H82" s="198">
        <v>0</v>
      </c>
      <c r="I82" s="331">
        <f t="shared" si="4"/>
        <v>0</v>
      </c>
      <c r="J82" s="331">
        <f t="shared" si="2"/>
        <v>0</v>
      </c>
      <c r="K82" s="331">
        <f t="shared" si="3"/>
        <v>0</v>
      </c>
    </row>
    <row r="83" spans="1:11" ht="12.75">
      <c r="A83" s="196" t="s">
        <v>511</v>
      </c>
      <c r="B83" s="197" t="s">
        <v>512</v>
      </c>
      <c r="C83" s="198">
        <v>0</v>
      </c>
      <c r="D83" s="198">
        <v>0</v>
      </c>
      <c r="E83" s="198">
        <v>0</v>
      </c>
      <c r="F83" s="198">
        <v>0</v>
      </c>
      <c r="G83" s="198">
        <v>0</v>
      </c>
      <c r="H83" s="198">
        <v>0</v>
      </c>
      <c r="I83" s="331">
        <f t="shared" si="4"/>
        <v>0</v>
      </c>
      <c r="J83" s="331">
        <f t="shared" si="2"/>
        <v>0</v>
      </c>
      <c r="K83" s="331">
        <f t="shared" si="3"/>
        <v>0</v>
      </c>
    </row>
    <row r="84" spans="1:11" ht="12.75">
      <c r="A84" s="196" t="s">
        <v>513</v>
      </c>
      <c r="B84" s="197" t="s">
        <v>514</v>
      </c>
      <c r="C84" s="198">
        <v>0</v>
      </c>
      <c r="D84" s="198">
        <v>0</v>
      </c>
      <c r="E84" s="198">
        <v>0</v>
      </c>
      <c r="F84" s="198">
        <v>0</v>
      </c>
      <c r="G84" s="198">
        <v>0</v>
      </c>
      <c r="H84" s="198">
        <v>0</v>
      </c>
      <c r="I84" s="331">
        <f t="shared" si="4"/>
        <v>0</v>
      </c>
      <c r="J84" s="331">
        <f t="shared" si="2"/>
        <v>0</v>
      </c>
      <c r="K84" s="331">
        <f t="shared" si="3"/>
        <v>0</v>
      </c>
    </row>
    <row r="85" spans="1:11" ht="12.75">
      <c r="A85" s="196" t="s">
        <v>515</v>
      </c>
      <c r="B85" s="197" t="s">
        <v>516</v>
      </c>
      <c r="C85" s="198">
        <v>0</v>
      </c>
      <c r="D85" s="198">
        <v>0</v>
      </c>
      <c r="E85" s="198">
        <v>100</v>
      </c>
      <c r="F85" s="198">
        <v>0</v>
      </c>
      <c r="G85" s="198">
        <v>0</v>
      </c>
      <c r="H85" s="198">
        <v>0</v>
      </c>
      <c r="I85" s="331">
        <f t="shared" si="4"/>
        <v>0</v>
      </c>
      <c r="J85" s="331">
        <f t="shared" si="2"/>
        <v>0</v>
      </c>
      <c r="K85" s="331">
        <f t="shared" si="3"/>
        <v>100</v>
      </c>
    </row>
    <row r="86" spans="1:11" ht="14.25" customHeight="1">
      <c r="A86" s="196" t="s">
        <v>517</v>
      </c>
      <c r="B86" s="197" t="s">
        <v>518</v>
      </c>
      <c r="C86" s="198">
        <v>0</v>
      </c>
      <c r="D86" s="198">
        <v>0</v>
      </c>
      <c r="E86" s="198">
        <v>0</v>
      </c>
      <c r="F86" s="198">
        <v>0</v>
      </c>
      <c r="G86" s="198">
        <v>0</v>
      </c>
      <c r="H86" s="198">
        <v>0</v>
      </c>
      <c r="I86" s="331">
        <f t="shared" si="4"/>
        <v>0</v>
      </c>
      <c r="J86" s="331">
        <f aca="true" t="shared" si="5" ref="J86:J149">SUM(D86,G86)</f>
        <v>0</v>
      </c>
      <c r="K86" s="331">
        <f aca="true" t="shared" si="6" ref="K86:K149">SUM(E86,H86)</f>
        <v>0</v>
      </c>
    </row>
    <row r="87" spans="1:11" ht="18" customHeight="1">
      <c r="A87" s="196" t="s">
        <v>519</v>
      </c>
      <c r="B87" s="197" t="s">
        <v>520</v>
      </c>
      <c r="C87" s="198">
        <v>0</v>
      </c>
      <c r="D87" s="198">
        <v>0</v>
      </c>
      <c r="E87" s="198">
        <v>0</v>
      </c>
      <c r="F87" s="198">
        <v>0</v>
      </c>
      <c r="G87" s="198">
        <v>0</v>
      </c>
      <c r="H87" s="198">
        <v>0</v>
      </c>
      <c r="I87" s="331">
        <f t="shared" si="4"/>
        <v>0</v>
      </c>
      <c r="J87" s="331">
        <f t="shared" si="5"/>
        <v>0</v>
      </c>
      <c r="K87" s="331">
        <f t="shared" si="6"/>
        <v>0</v>
      </c>
    </row>
    <row r="88" spans="1:11" ht="17.25" customHeight="1">
      <c r="A88" s="196" t="s">
        <v>521</v>
      </c>
      <c r="B88" s="197" t="s">
        <v>522</v>
      </c>
      <c r="C88" s="198">
        <v>0</v>
      </c>
      <c r="D88" s="198">
        <v>0</v>
      </c>
      <c r="E88" s="198">
        <v>0</v>
      </c>
      <c r="F88" s="198">
        <v>0</v>
      </c>
      <c r="G88" s="198">
        <v>0</v>
      </c>
      <c r="H88" s="198">
        <v>0</v>
      </c>
      <c r="I88" s="331">
        <f t="shared" si="4"/>
        <v>0</v>
      </c>
      <c r="J88" s="331">
        <f t="shared" si="5"/>
        <v>0</v>
      </c>
      <c r="K88" s="331">
        <f t="shared" si="6"/>
        <v>0</v>
      </c>
    </row>
    <row r="89" spans="1:11" s="333" customFormat="1" ht="12.75">
      <c r="A89" s="199" t="s">
        <v>523</v>
      </c>
      <c r="B89" s="200" t="s">
        <v>524</v>
      </c>
      <c r="C89" s="201">
        <v>1201</v>
      </c>
      <c r="D89" s="201">
        <v>0</v>
      </c>
      <c r="E89" s="201">
        <v>1301</v>
      </c>
      <c r="F89" s="201">
        <v>0</v>
      </c>
      <c r="G89" s="201">
        <v>0</v>
      </c>
      <c r="H89" s="201">
        <v>0</v>
      </c>
      <c r="I89" s="332">
        <f t="shared" si="4"/>
        <v>1201</v>
      </c>
      <c r="J89" s="332">
        <f t="shared" si="5"/>
        <v>0</v>
      </c>
      <c r="K89" s="332">
        <f t="shared" si="6"/>
        <v>1301</v>
      </c>
    </row>
    <row r="90" spans="1:11" s="333" customFormat="1" ht="12.75">
      <c r="A90" s="199" t="s">
        <v>525</v>
      </c>
      <c r="B90" s="200" t="s">
        <v>526</v>
      </c>
      <c r="C90" s="201">
        <v>10145</v>
      </c>
      <c r="D90" s="201">
        <v>0</v>
      </c>
      <c r="E90" s="201">
        <v>10753</v>
      </c>
      <c r="F90" s="201">
        <v>0</v>
      </c>
      <c r="G90" s="201">
        <v>0</v>
      </c>
      <c r="H90" s="201">
        <v>0</v>
      </c>
      <c r="I90" s="332">
        <f t="shared" si="4"/>
        <v>10145</v>
      </c>
      <c r="J90" s="332">
        <f t="shared" si="5"/>
        <v>0</v>
      </c>
      <c r="K90" s="332">
        <f t="shared" si="6"/>
        <v>10753</v>
      </c>
    </row>
    <row r="91" spans="1:11" s="333" customFormat="1" ht="12.75">
      <c r="A91" s="199" t="s">
        <v>527</v>
      </c>
      <c r="B91" s="200" t="s">
        <v>528</v>
      </c>
      <c r="C91" s="201">
        <v>2040</v>
      </c>
      <c r="D91" s="201">
        <v>0</v>
      </c>
      <c r="E91" s="201">
        <v>7230</v>
      </c>
      <c r="F91" s="201">
        <v>0</v>
      </c>
      <c r="G91" s="201">
        <v>0</v>
      </c>
      <c r="H91" s="201">
        <v>261</v>
      </c>
      <c r="I91" s="332">
        <f t="shared" si="4"/>
        <v>2040</v>
      </c>
      <c r="J91" s="332">
        <f t="shared" si="5"/>
        <v>0</v>
      </c>
      <c r="K91" s="332">
        <f t="shared" si="6"/>
        <v>7491</v>
      </c>
    </row>
    <row r="92" spans="1:11" ht="12.75">
      <c r="A92" s="196" t="s">
        <v>529</v>
      </c>
      <c r="B92" s="197" t="s">
        <v>530</v>
      </c>
      <c r="C92" s="198">
        <v>0</v>
      </c>
      <c r="D92" s="198">
        <v>0</v>
      </c>
      <c r="E92" s="198">
        <v>0</v>
      </c>
      <c r="F92" s="198">
        <v>0</v>
      </c>
      <c r="G92" s="198">
        <v>0</v>
      </c>
      <c r="H92" s="198">
        <v>0</v>
      </c>
      <c r="I92" s="331">
        <f t="shared" si="4"/>
        <v>0</v>
      </c>
      <c r="J92" s="331">
        <f t="shared" si="5"/>
        <v>0</v>
      </c>
      <c r="K92" s="331">
        <f t="shared" si="6"/>
        <v>0</v>
      </c>
    </row>
    <row r="93" spans="1:11" ht="12.75">
      <c r="A93" s="196" t="s">
        <v>531</v>
      </c>
      <c r="B93" s="197" t="s">
        <v>532</v>
      </c>
      <c r="C93" s="198">
        <v>0</v>
      </c>
      <c r="D93" s="198">
        <v>0</v>
      </c>
      <c r="E93" s="198">
        <v>0</v>
      </c>
      <c r="F93" s="198">
        <v>0</v>
      </c>
      <c r="G93" s="198">
        <v>0</v>
      </c>
      <c r="H93" s="198">
        <v>0</v>
      </c>
      <c r="I93" s="331">
        <f t="shared" si="4"/>
        <v>0</v>
      </c>
      <c r="J93" s="331">
        <f t="shared" si="5"/>
        <v>0</v>
      </c>
      <c r="K93" s="331">
        <f t="shared" si="6"/>
        <v>0</v>
      </c>
    </row>
    <row r="94" spans="1:11" ht="12.75">
      <c r="A94" s="196" t="s">
        <v>533</v>
      </c>
      <c r="B94" s="197" t="s">
        <v>534</v>
      </c>
      <c r="C94" s="198">
        <v>0</v>
      </c>
      <c r="D94" s="198">
        <v>0</v>
      </c>
      <c r="E94" s="198">
        <v>0</v>
      </c>
      <c r="F94" s="198">
        <v>0</v>
      </c>
      <c r="G94" s="198">
        <v>0</v>
      </c>
      <c r="H94" s="198">
        <v>0</v>
      </c>
      <c r="I94" s="331">
        <f t="shared" si="4"/>
        <v>0</v>
      </c>
      <c r="J94" s="331">
        <f t="shared" si="5"/>
        <v>0</v>
      </c>
      <c r="K94" s="331">
        <f t="shared" si="6"/>
        <v>0</v>
      </c>
    </row>
    <row r="95" spans="1:11" s="333" customFormat="1" ht="12.75">
      <c r="A95" s="199" t="s">
        <v>535</v>
      </c>
      <c r="B95" s="200" t="s">
        <v>536</v>
      </c>
      <c r="C95" s="201">
        <v>0</v>
      </c>
      <c r="D95" s="201">
        <v>0</v>
      </c>
      <c r="E95" s="201">
        <v>0</v>
      </c>
      <c r="F95" s="201">
        <v>0</v>
      </c>
      <c r="G95" s="201">
        <v>0</v>
      </c>
      <c r="H95" s="201">
        <v>0</v>
      </c>
      <c r="I95" s="332">
        <f t="shared" si="4"/>
        <v>0</v>
      </c>
      <c r="J95" s="332">
        <f t="shared" si="5"/>
        <v>0</v>
      </c>
      <c r="K95" s="332">
        <f t="shared" si="6"/>
        <v>0</v>
      </c>
    </row>
    <row r="96" spans="1:11" s="333" customFormat="1" ht="12.75">
      <c r="A96" s="199" t="s">
        <v>537</v>
      </c>
      <c r="B96" s="200" t="s">
        <v>538</v>
      </c>
      <c r="C96" s="201">
        <v>1043300</v>
      </c>
      <c r="D96" s="201">
        <v>0</v>
      </c>
      <c r="E96" s="201">
        <v>993744</v>
      </c>
      <c r="F96" s="201">
        <v>26</v>
      </c>
      <c r="G96" s="201">
        <v>0</v>
      </c>
      <c r="H96" s="201">
        <v>326</v>
      </c>
      <c r="I96" s="332">
        <f t="shared" si="4"/>
        <v>1043326</v>
      </c>
      <c r="J96" s="332">
        <f t="shared" si="5"/>
        <v>0</v>
      </c>
      <c r="K96" s="332">
        <f t="shared" si="6"/>
        <v>994070</v>
      </c>
    </row>
    <row r="97" spans="1:11" ht="12.75">
      <c r="A97" s="199" t="s">
        <v>393</v>
      </c>
      <c r="B97" s="200" t="s">
        <v>539</v>
      </c>
      <c r="C97" s="204"/>
      <c r="D97" s="204"/>
      <c r="E97" s="204"/>
      <c r="F97" s="204"/>
      <c r="G97" s="204"/>
      <c r="H97" s="204"/>
      <c r="I97" s="331">
        <f t="shared" si="4"/>
        <v>0</v>
      </c>
      <c r="J97" s="331">
        <f t="shared" si="5"/>
        <v>0</v>
      </c>
      <c r="K97" s="331">
        <f t="shared" si="6"/>
        <v>0</v>
      </c>
    </row>
    <row r="98" spans="1:11" ht="12.75">
      <c r="A98" s="196" t="s">
        <v>540</v>
      </c>
      <c r="B98" s="197" t="s">
        <v>541</v>
      </c>
      <c r="C98" s="198">
        <v>1332673</v>
      </c>
      <c r="D98" s="198">
        <v>0</v>
      </c>
      <c r="E98" s="198">
        <v>1332673</v>
      </c>
      <c r="F98" s="198">
        <v>0</v>
      </c>
      <c r="G98" s="198">
        <v>0</v>
      </c>
      <c r="H98" s="198">
        <v>0</v>
      </c>
      <c r="I98" s="331">
        <f t="shared" si="4"/>
        <v>1332673</v>
      </c>
      <c r="J98" s="331">
        <f t="shared" si="5"/>
        <v>0</v>
      </c>
      <c r="K98" s="331">
        <f t="shared" si="6"/>
        <v>1332673</v>
      </c>
    </row>
    <row r="99" spans="1:11" ht="12.75">
      <c r="A99" s="196" t="s">
        <v>542</v>
      </c>
      <c r="B99" s="197" t="s">
        <v>543</v>
      </c>
      <c r="C99" s="198">
        <v>0</v>
      </c>
      <c r="D99" s="198">
        <v>0</v>
      </c>
      <c r="E99" s="198">
        <v>-51426</v>
      </c>
      <c r="F99" s="198">
        <v>0</v>
      </c>
      <c r="G99" s="198">
        <v>0</v>
      </c>
      <c r="H99" s="198">
        <v>0</v>
      </c>
      <c r="I99" s="331">
        <f t="shared" si="4"/>
        <v>0</v>
      </c>
      <c r="J99" s="331">
        <f t="shared" si="5"/>
        <v>0</v>
      </c>
      <c r="K99" s="331">
        <f t="shared" si="6"/>
        <v>-51426</v>
      </c>
    </row>
    <row r="100" spans="1:11" ht="12.75">
      <c r="A100" s="196" t="s">
        <v>544</v>
      </c>
      <c r="B100" s="197" t="s">
        <v>545</v>
      </c>
      <c r="C100" s="198">
        <v>15479</v>
      </c>
      <c r="D100" s="198">
        <v>0</v>
      </c>
      <c r="E100" s="198">
        <v>13683</v>
      </c>
      <c r="F100" s="198">
        <v>26</v>
      </c>
      <c r="G100" s="198">
        <v>0</v>
      </c>
      <c r="H100" s="198">
        <v>26</v>
      </c>
      <c r="I100" s="331">
        <f t="shared" si="4"/>
        <v>15505</v>
      </c>
      <c r="J100" s="331">
        <f t="shared" si="5"/>
        <v>0</v>
      </c>
      <c r="K100" s="331">
        <f t="shared" si="6"/>
        <v>13709</v>
      </c>
    </row>
    <row r="101" spans="1:11" ht="12.75">
      <c r="A101" s="196" t="s">
        <v>546</v>
      </c>
      <c r="B101" s="197" t="s">
        <v>547</v>
      </c>
      <c r="C101" s="198">
        <v>-318466</v>
      </c>
      <c r="D101" s="198">
        <v>0</v>
      </c>
      <c r="E101" s="198">
        <v>-317298</v>
      </c>
      <c r="F101" s="198">
        <v>0</v>
      </c>
      <c r="G101" s="198">
        <v>0</v>
      </c>
      <c r="H101" s="198">
        <v>0</v>
      </c>
      <c r="I101" s="331">
        <f t="shared" si="4"/>
        <v>-318466</v>
      </c>
      <c r="J101" s="331">
        <f t="shared" si="5"/>
        <v>0</v>
      </c>
      <c r="K101" s="331">
        <f t="shared" si="6"/>
        <v>-317298</v>
      </c>
    </row>
    <row r="102" spans="1:11" ht="12.75">
      <c r="A102" s="196" t="s">
        <v>548</v>
      </c>
      <c r="B102" s="197" t="s">
        <v>549</v>
      </c>
      <c r="C102" s="198">
        <v>0</v>
      </c>
      <c r="D102" s="198">
        <v>0</v>
      </c>
      <c r="E102" s="198">
        <v>0</v>
      </c>
      <c r="F102" s="198">
        <v>0</v>
      </c>
      <c r="G102" s="198">
        <v>0</v>
      </c>
      <c r="H102" s="198">
        <v>0</v>
      </c>
      <c r="I102" s="331">
        <f t="shared" si="4"/>
        <v>0</v>
      </c>
      <c r="J102" s="331">
        <f t="shared" si="5"/>
        <v>0</v>
      </c>
      <c r="K102" s="331">
        <f t="shared" si="6"/>
        <v>0</v>
      </c>
    </row>
    <row r="103" spans="1:11" ht="12.75">
      <c r="A103" s="196" t="s">
        <v>550</v>
      </c>
      <c r="B103" s="197" t="s">
        <v>551</v>
      </c>
      <c r="C103" s="198">
        <v>0</v>
      </c>
      <c r="D103" s="198">
        <v>0</v>
      </c>
      <c r="E103" s="198">
        <v>-5763</v>
      </c>
      <c r="F103" s="198">
        <v>0</v>
      </c>
      <c r="G103" s="198">
        <v>0</v>
      </c>
      <c r="H103" s="198">
        <v>59</v>
      </c>
      <c r="I103" s="331">
        <f t="shared" si="4"/>
        <v>0</v>
      </c>
      <c r="J103" s="331">
        <f t="shared" si="5"/>
        <v>0</v>
      </c>
      <c r="K103" s="331">
        <f t="shared" si="6"/>
        <v>-5704</v>
      </c>
    </row>
    <row r="104" spans="1:11" s="333" customFormat="1" ht="12.75">
      <c r="A104" s="199" t="s">
        <v>552</v>
      </c>
      <c r="B104" s="200" t="s">
        <v>553</v>
      </c>
      <c r="C104" s="201">
        <v>1029686</v>
      </c>
      <c r="D104" s="201">
        <v>0</v>
      </c>
      <c r="E104" s="201">
        <v>971869</v>
      </c>
      <c r="F104" s="201">
        <v>26</v>
      </c>
      <c r="G104" s="201">
        <v>0</v>
      </c>
      <c r="H104" s="201">
        <v>85</v>
      </c>
      <c r="I104" s="332">
        <f t="shared" si="4"/>
        <v>1029712</v>
      </c>
      <c r="J104" s="332">
        <f t="shared" si="5"/>
        <v>0</v>
      </c>
      <c r="K104" s="332">
        <f t="shared" si="6"/>
        <v>971954</v>
      </c>
    </row>
    <row r="105" spans="1:11" ht="12.75">
      <c r="A105" s="196" t="s">
        <v>554</v>
      </c>
      <c r="B105" s="197" t="s">
        <v>555</v>
      </c>
      <c r="C105" s="198">
        <v>0</v>
      </c>
      <c r="D105" s="198">
        <v>0</v>
      </c>
      <c r="E105" s="198">
        <v>0</v>
      </c>
      <c r="F105" s="198">
        <v>0</v>
      </c>
      <c r="G105" s="198">
        <v>0</v>
      </c>
      <c r="H105" s="198">
        <v>0</v>
      </c>
      <c r="I105" s="331">
        <f t="shared" si="4"/>
        <v>0</v>
      </c>
      <c r="J105" s="331">
        <f t="shared" si="5"/>
        <v>0</v>
      </c>
      <c r="K105" s="331">
        <f t="shared" si="6"/>
        <v>0</v>
      </c>
    </row>
    <row r="106" spans="1:11" ht="25.5">
      <c r="A106" s="196" t="s">
        <v>556</v>
      </c>
      <c r="B106" s="197" t="s">
        <v>557</v>
      </c>
      <c r="C106" s="198">
        <v>0</v>
      </c>
      <c r="D106" s="198">
        <v>0</v>
      </c>
      <c r="E106" s="198">
        <v>0</v>
      </c>
      <c r="F106" s="198">
        <v>0</v>
      </c>
      <c r="G106" s="198">
        <v>0</v>
      </c>
      <c r="H106" s="198">
        <v>0</v>
      </c>
      <c r="I106" s="331">
        <f t="shared" si="4"/>
        <v>0</v>
      </c>
      <c r="J106" s="331">
        <f t="shared" si="5"/>
        <v>0</v>
      </c>
      <c r="K106" s="331">
        <f t="shared" si="6"/>
        <v>0</v>
      </c>
    </row>
    <row r="107" spans="1:11" ht="12.75">
      <c r="A107" s="196" t="s">
        <v>558</v>
      </c>
      <c r="B107" s="197" t="s">
        <v>559</v>
      </c>
      <c r="C107" s="198">
        <v>11819</v>
      </c>
      <c r="D107" s="198">
        <v>0</v>
      </c>
      <c r="E107" s="198">
        <v>0</v>
      </c>
      <c r="F107" s="198">
        <v>0</v>
      </c>
      <c r="G107" s="198">
        <v>0</v>
      </c>
      <c r="H107" s="198">
        <v>0</v>
      </c>
      <c r="I107" s="331">
        <f t="shared" si="4"/>
        <v>11819</v>
      </c>
      <c r="J107" s="331">
        <f t="shared" si="5"/>
        <v>0</v>
      </c>
      <c r="K107" s="331">
        <f t="shared" si="6"/>
        <v>0</v>
      </c>
    </row>
    <row r="108" spans="1:11" ht="12.75">
      <c r="A108" s="196" t="s">
        <v>560</v>
      </c>
      <c r="B108" s="197" t="s">
        <v>561</v>
      </c>
      <c r="C108" s="198">
        <v>0</v>
      </c>
      <c r="D108" s="198">
        <v>0</v>
      </c>
      <c r="E108" s="198">
        <v>0</v>
      </c>
      <c r="F108" s="198">
        <v>0</v>
      </c>
      <c r="G108" s="198">
        <v>0</v>
      </c>
      <c r="H108" s="198">
        <v>0</v>
      </c>
      <c r="I108" s="331">
        <f t="shared" si="4"/>
        <v>0</v>
      </c>
      <c r="J108" s="331">
        <f t="shared" si="5"/>
        <v>0</v>
      </c>
      <c r="K108" s="331">
        <f t="shared" si="6"/>
        <v>0</v>
      </c>
    </row>
    <row r="109" spans="1:11" ht="12.75">
      <c r="A109" s="196" t="s">
        <v>562</v>
      </c>
      <c r="B109" s="197" t="s">
        <v>563</v>
      </c>
      <c r="C109" s="198">
        <v>0</v>
      </c>
      <c r="D109" s="198">
        <v>0</v>
      </c>
      <c r="E109" s="198">
        <v>0</v>
      </c>
      <c r="F109" s="198">
        <v>0</v>
      </c>
      <c r="G109" s="198">
        <v>0</v>
      </c>
      <c r="H109" s="198">
        <v>0</v>
      </c>
      <c r="I109" s="331">
        <f t="shared" si="4"/>
        <v>0</v>
      </c>
      <c r="J109" s="331">
        <f t="shared" si="5"/>
        <v>0</v>
      </c>
      <c r="K109" s="331">
        <f t="shared" si="6"/>
        <v>0</v>
      </c>
    </row>
    <row r="110" spans="1:11" ht="25.5">
      <c r="A110" s="196" t="s">
        <v>564</v>
      </c>
      <c r="B110" s="197" t="s">
        <v>565</v>
      </c>
      <c r="C110" s="198">
        <v>0</v>
      </c>
      <c r="D110" s="198">
        <v>0</v>
      </c>
      <c r="E110" s="198">
        <v>0</v>
      </c>
      <c r="F110" s="198">
        <v>0</v>
      </c>
      <c r="G110" s="198">
        <v>0</v>
      </c>
      <c r="H110" s="198">
        <v>0</v>
      </c>
      <c r="I110" s="331">
        <f t="shared" si="4"/>
        <v>0</v>
      </c>
      <c r="J110" s="331">
        <f t="shared" si="5"/>
        <v>0</v>
      </c>
      <c r="K110" s="331">
        <f t="shared" si="6"/>
        <v>0</v>
      </c>
    </row>
    <row r="111" spans="1:11" ht="12.75">
      <c r="A111" s="196" t="s">
        <v>566</v>
      </c>
      <c r="B111" s="197" t="s">
        <v>567</v>
      </c>
      <c r="C111" s="198">
        <v>0</v>
      </c>
      <c r="D111" s="198">
        <v>0</v>
      </c>
      <c r="E111" s="198">
        <v>0</v>
      </c>
      <c r="F111" s="198">
        <v>0</v>
      </c>
      <c r="G111" s="198">
        <v>0</v>
      </c>
      <c r="H111" s="198">
        <v>0</v>
      </c>
      <c r="I111" s="331">
        <f t="shared" si="4"/>
        <v>0</v>
      </c>
      <c r="J111" s="331">
        <f t="shared" si="5"/>
        <v>0</v>
      </c>
      <c r="K111" s="331">
        <f t="shared" si="6"/>
        <v>0</v>
      </c>
    </row>
    <row r="112" spans="1:11" ht="12.75">
      <c r="A112" s="196" t="s">
        <v>568</v>
      </c>
      <c r="B112" s="197" t="s">
        <v>569</v>
      </c>
      <c r="C112" s="198">
        <v>0</v>
      </c>
      <c r="D112" s="198">
        <v>0</v>
      </c>
      <c r="E112" s="198">
        <v>0</v>
      </c>
      <c r="F112" s="198">
        <v>0</v>
      </c>
      <c r="G112" s="198">
        <v>0</v>
      </c>
      <c r="H112" s="198">
        <v>0</v>
      </c>
      <c r="I112" s="331">
        <f t="shared" si="4"/>
        <v>0</v>
      </c>
      <c r="J112" s="331">
        <f t="shared" si="5"/>
        <v>0</v>
      </c>
      <c r="K112" s="331">
        <f t="shared" si="6"/>
        <v>0</v>
      </c>
    </row>
    <row r="113" spans="1:11" ht="12.75">
      <c r="A113" s="196" t="s">
        <v>570</v>
      </c>
      <c r="B113" s="197" t="s">
        <v>571</v>
      </c>
      <c r="C113" s="198">
        <v>0</v>
      </c>
      <c r="D113" s="198">
        <v>0</v>
      </c>
      <c r="E113" s="198">
        <v>0</v>
      </c>
      <c r="F113" s="198">
        <v>0</v>
      </c>
      <c r="G113" s="198">
        <v>0</v>
      </c>
      <c r="H113" s="198">
        <v>0</v>
      </c>
      <c r="I113" s="331">
        <f t="shared" si="4"/>
        <v>0</v>
      </c>
      <c r="J113" s="331">
        <f t="shared" si="5"/>
        <v>0</v>
      </c>
      <c r="K113" s="331">
        <f t="shared" si="6"/>
        <v>0</v>
      </c>
    </row>
    <row r="114" spans="1:11" ht="25.5">
      <c r="A114" s="196" t="s">
        <v>572</v>
      </c>
      <c r="B114" s="197" t="s">
        <v>573</v>
      </c>
      <c r="C114" s="198">
        <v>0</v>
      </c>
      <c r="D114" s="198">
        <v>0</v>
      </c>
      <c r="E114" s="198">
        <v>0</v>
      </c>
      <c r="F114" s="198">
        <v>0</v>
      </c>
      <c r="G114" s="198">
        <v>0</v>
      </c>
      <c r="H114" s="198">
        <v>0</v>
      </c>
      <c r="I114" s="331">
        <f t="shared" si="4"/>
        <v>0</v>
      </c>
      <c r="J114" s="331">
        <f t="shared" si="5"/>
        <v>0</v>
      </c>
      <c r="K114" s="331">
        <f t="shared" si="6"/>
        <v>0</v>
      </c>
    </row>
    <row r="115" spans="1:11" ht="12.75">
      <c r="A115" s="196" t="s">
        <v>574</v>
      </c>
      <c r="B115" s="197" t="s">
        <v>575</v>
      </c>
      <c r="C115" s="198">
        <v>0</v>
      </c>
      <c r="D115" s="198">
        <v>0</v>
      </c>
      <c r="E115" s="198">
        <v>0</v>
      </c>
      <c r="F115" s="198">
        <v>0</v>
      </c>
      <c r="G115" s="198">
        <v>0</v>
      </c>
      <c r="H115" s="198">
        <v>0</v>
      </c>
      <c r="I115" s="331">
        <f t="shared" si="4"/>
        <v>0</v>
      </c>
      <c r="J115" s="331">
        <f t="shared" si="5"/>
        <v>0</v>
      </c>
      <c r="K115" s="331">
        <f t="shared" si="6"/>
        <v>0</v>
      </c>
    </row>
    <row r="116" spans="1:11" ht="25.5">
      <c r="A116" s="196" t="s">
        <v>576</v>
      </c>
      <c r="B116" s="197" t="s">
        <v>577</v>
      </c>
      <c r="C116" s="198">
        <v>0</v>
      </c>
      <c r="D116" s="198">
        <v>0</v>
      </c>
      <c r="E116" s="198">
        <v>0</v>
      </c>
      <c r="F116" s="198">
        <v>0</v>
      </c>
      <c r="G116" s="198">
        <v>0</v>
      </c>
      <c r="H116" s="198">
        <v>0</v>
      </c>
      <c r="I116" s="331">
        <f t="shared" si="4"/>
        <v>0</v>
      </c>
      <c r="J116" s="331">
        <f t="shared" si="5"/>
        <v>0</v>
      </c>
      <c r="K116" s="331">
        <f t="shared" si="6"/>
        <v>0</v>
      </c>
    </row>
    <row r="117" spans="1:11" ht="25.5">
      <c r="A117" s="196" t="s">
        <v>578</v>
      </c>
      <c r="B117" s="197" t="s">
        <v>579</v>
      </c>
      <c r="C117" s="198">
        <v>0</v>
      </c>
      <c r="D117" s="198">
        <v>0</v>
      </c>
      <c r="E117" s="198">
        <v>0</v>
      </c>
      <c r="F117" s="198">
        <v>0</v>
      </c>
      <c r="G117" s="198">
        <v>0</v>
      </c>
      <c r="H117" s="198">
        <v>0</v>
      </c>
      <c r="I117" s="331">
        <f t="shared" si="4"/>
        <v>0</v>
      </c>
      <c r="J117" s="331">
        <f t="shared" si="5"/>
        <v>0</v>
      </c>
      <c r="K117" s="331">
        <f t="shared" si="6"/>
        <v>0</v>
      </c>
    </row>
    <row r="118" spans="1:11" ht="25.5">
      <c r="A118" s="196" t="s">
        <v>580</v>
      </c>
      <c r="B118" s="197" t="s">
        <v>581</v>
      </c>
      <c r="C118" s="198">
        <v>0</v>
      </c>
      <c r="D118" s="198">
        <v>0</v>
      </c>
      <c r="E118" s="198">
        <v>0</v>
      </c>
      <c r="F118" s="198">
        <v>0</v>
      </c>
      <c r="G118" s="198">
        <v>0</v>
      </c>
      <c r="H118" s="198">
        <v>0</v>
      </c>
      <c r="I118" s="331">
        <f t="shared" si="4"/>
        <v>0</v>
      </c>
      <c r="J118" s="331">
        <f t="shared" si="5"/>
        <v>0</v>
      </c>
      <c r="K118" s="331">
        <f t="shared" si="6"/>
        <v>0</v>
      </c>
    </row>
    <row r="119" spans="1:11" ht="25.5">
      <c r="A119" s="196" t="s">
        <v>582</v>
      </c>
      <c r="B119" s="197" t="s">
        <v>583</v>
      </c>
      <c r="C119" s="198">
        <v>0</v>
      </c>
      <c r="D119" s="198">
        <v>0</v>
      </c>
      <c r="E119" s="198">
        <v>0</v>
      </c>
      <c r="F119" s="198">
        <v>0</v>
      </c>
      <c r="G119" s="198">
        <v>0</v>
      </c>
      <c r="H119" s="198">
        <v>0</v>
      </c>
      <c r="I119" s="331">
        <f t="shared" si="4"/>
        <v>0</v>
      </c>
      <c r="J119" s="331">
        <f t="shared" si="5"/>
        <v>0</v>
      </c>
      <c r="K119" s="331">
        <f t="shared" si="6"/>
        <v>0</v>
      </c>
    </row>
    <row r="120" spans="1:11" ht="12.75">
      <c r="A120" s="196" t="s">
        <v>584</v>
      </c>
      <c r="B120" s="197" t="s">
        <v>585</v>
      </c>
      <c r="C120" s="198">
        <v>0</v>
      </c>
      <c r="D120" s="198">
        <v>0</v>
      </c>
      <c r="E120" s="198">
        <v>0</v>
      </c>
      <c r="F120" s="198">
        <v>0</v>
      </c>
      <c r="G120" s="198">
        <v>0</v>
      </c>
      <c r="H120" s="198">
        <v>0</v>
      </c>
      <c r="I120" s="331">
        <f t="shared" si="4"/>
        <v>0</v>
      </c>
      <c r="J120" s="331">
        <f t="shared" si="5"/>
        <v>0</v>
      </c>
      <c r="K120" s="331">
        <f t="shared" si="6"/>
        <v>0</v>
      </c>
    </row>
    <row r="121" spans="1:11" ht="25.5">
      <c r="A121" s="196" t="s">
        <v>586</v>
      </c>
      <c r="B121" s="197" t="s">
        <v>587</v>
      </c>
      <c r="C121" s="198">
        <v>0</v>
      </c>
      <c r="D121" s="198">
        <v>0</v>
      </c>
      <c r="E121" s="198">
        <v>0</v>
      </c>
      <c r="F121" s="198">
        <v>0</v>
      </c>
      <c r="G121" s="198">
        <v>0</v>
      </c>
      <c r="H121" s="198">
        <v>0</v>
      </c>
      <c r="I121" s="331">
        <f t="shared" si="4"/>
        <v>0</v>
      </c>
      <c r="J121" s="331">
        <f t="shared" si="5"/>
        <v>0</v>
      </c>
      <c r="K121" s="331">
        <f t="shared" si="6"/>
        <v>0</v>
      </c>
    </row>
    <row r="122" spans="1:11" ht="25.5">
      <c r="A122" s="196" t="s">
        <v>588</v>
      </c>
      <c r="B122" s="197" t="s">
        <v>589</v>
      </c>
      <c r="C122" s="198">
        <v>0</v>
      </c>
      <c r="D122" s="198">
        <v>0</v>
      </c>
      <c r="E122" s="198">
        <v>0</v>
      </c>
      <c r="F122" s="198">
        <v>0</v>
      </c>
      <c r="G122" s="198">
        <v>0</v>
      </c>
      <c r="H122" s="198">
        <v>0</v>
      </c>
      <c r="I122" s="331">
        <f t="shared" si="4"/>
        <v>0</v>
      </c>
      <c r="J122" s="331">
        <f t="shared" si="5"/>
        <v>0</v>
      </c>
      <c r="K122" s="331">
        <f t="shared" si="6"/>
        <v>0</v>
      </c>
    </row>
    <row r="123" spans="1:11" ht="12.75">
      <c r="A123" s="196" t="s">
        <v>590</v>
      </c>
      <c r="B123" s="197" t="s">
        <v>591</v>
      </c>
      <c r="C123" s="198">
        <v>0</v>
      </c>
      <c r="D123" s="198">
        <v>0</v>
      </c>
      <c r="E123" s="198">
        <v>0</v>
      </c>
      <c r="F123" s="198">
        <v>0</v>
      </c>
      <c r="G123" s="198">
        <v>0</v>
      </c>
      <c r="H123" s="198">
        <v>0</v>
      </c>
      <c r="I123" s="331">
        <f t="shared" si="4"/>
        <v>0</v>
      </c>
      <c r="J123" s="331">
        <f t="shared" si="5"/>
        <v>0</v>
      </c>
      <c r="K123" s="331">
        <f t="shared" si="6"/>
        <v>0</v>
      </c>
    </row>
    <row r="124" spans="1:11" s="333" customFormat="1" ht="25.5">
      <c r="A124" s="199" t="s">
        <v>592</v>
      </c>
      <c r="B124" s="200" t="s">
        <v>593</v>
      </c>
      <c r="C124" s="201">
        <v>11819</v>
      </c>
      <c r="D124" s="201">
        <v>0</v>
      </c>
      <c r="E124" s="201">
        <v>0</v>
      </c>
      <c r="F124" s="201">
        <v>0</v>
      </c>
      <c r="G124" s="201">
        <v>0</v>
      </c>
      <c r="H124" s="201">
        <v>0</v>
      </c>
      <c r="I124" s="332">
        <f t="shared" si="4"/>
        <v>11819</v>
      </c>
      <c r="J124" s="332">
        <f t="shared" si="5"/>
        <v>0</v>
      </c>
      <c r="K124" s="332">
        <f t="shared" si="6"/>
        <v>0</v>
      </c>
    </row>
    <row r="125" spans="1:11" ht="12.75">
      <c r="A125" s="196" t="s">
        <v>594</v>
      </c>
      <c r="B125" s="197" t="s">
        <v>595</v>
      </c>
      <c r="C125" s="198">
        <v>0</v>
      </c>
      <c r="D125" s="198">
        <v>0</v>
      </c>
      <c r="E125" s="198">
        <v>0</v>
      </c>
      <c r="F125" s="198">
        <v>0</v>
      </c>
      <c r="G125" s="198">
        <v>0</v>
      </c>
      <c r="H125" s="198">
        <v>0</v>
      </c>
      <c r="I125" s="331">
        <f t="shared" si="4"/>
        <v>0</v>
      </c>
      <c r="J125" s="331">
        <f t="shared" si="5"/>
        <v>0</v>
      </c>
      <c r="K125" s="331">
        <f t="shared" si="6"/>
        <v>0</v>
      </c>
    </row>
    <row r="126" spans="1:11" ht="25.5">
      <c r="A126" s="196" t="s">
        <v>596</v>
      </c>
      <c r="B126" s="197" t="s">
        <v>597</v>
      </c>
      <c r="C126" s="198">
        <v>0</v>
      </c>
      <c r="D126" s="198">
        <v>0</v>
      </c>
      <c r="E126" s="198">
        <v>0</v>
      </c>
      <c r="F126" s="198">
        <v>0</v>
      </c>
      <c r="G126" s="198">
        <v>0</v>
      </c>
      <c r="H126" s="198">
        <v>0</v>
      </c>
      <c r="I126" s="331">
        <f t="shared" si="4"/>
        <v>0</v>
      </c>
      <c r="J126" s="331">
        <f t="shared" si="5"/>
        <v>0</v>
      </c>
      <c r="K126" s="331">
        <f t="shared" si="6"/>
        <v>0</v>
      </c>
    </row>
    <row r="127" spans="1:11" ht="12.75">
      <c r="A127" s="196" t="s">
        <v>598</v>
      </c>
      <c r="B127" s="197" t="s">
        <v>599</v>
      </c>
      <c r="C127" s="198">
        <v>0</v>
      </c>
      <c r="D127" s="198">
        <v>0</v>
      </c>
      <c r="E127" s="198">
        <v>0</v>
      </c>
      <c r="F127" s="198">
        <v>0</v>
      </c>
      <c r="G127" s="198">
        <v>0</v>
      </c>
      <c r="H127" s="198">
        <v>0</v>
      </c>
      <c r="I127" s="331">
        <f t="shared" si="4"/>
        <v>0</v>
      </c>
      <c r="J127" s="331">
        <f t="shared" si="5"/>
        <v>0</v>
      </c>
      <c r="K127" s="331">
        <f t="shared" si="6"/>
        <v>0</v>
      </c>
    </row>
    <row r="128" spans="1:11" ht="12.75">
      <c r="A128" s="196" t="s">
        <v>600</v>
      </c>
      <c r="B128" s="197" t="s">
        <v>601</v>
      </c>
      <c r="C128" s="198">
        <v>0</v>
      </c>
      <c r="D128" s="198">
        <v>0</v>
      </c>
      <c r="E128" s="198">
        <v>0</v>
      </c>
      <c r="F128" s="198">
        <v>0</v>
      </c>
      <c r="G128" s="198">
        <v>0</v>
      </c>
      <c r="H128" s="198">
        <v>0</v>
      </c>
      <c r="I128" s="331">
        <f t="shared" si="4"/>
        <v>0</v>
      </c>
      <c r="J128" s="331">
        <f t="shared" si="5"/>
        <v>0</v>
      </c>
      <c r="K128" s="331">
        <f t="shared" si="6"/>
        <v>0</v>
      </c>
    </row>
    <row r="129" spans="1:11" ht="25.5">
      <c r="A129" s="196" t="s">
        <v>602</v>
      </c>
      <c r="B129" s="197" t="s">
        <v>603</v>
      </c>
      <c r="C129" s="198">
        <v>0</v>
      </c>
      <c r="D129" s="198">
        <v>0</v>
      </c>
      <c r="E129" s="198">
        <v>0</v>
      </c>
      <c r="F129" s="198">
        <v>0</v>
      </c>
      <c r="G129" s="198">
        <v>0</v>
      </c>
      <c r="H129" s="198">
        <v>0</v>
      </c>
      <c r="I129" s="331">
        <f t="shared" si="4"/>
        <v>0</v>
      </c>
      <c r="J129" s="331">
        <f t="shared" si="5"/>
        <v>0</v>
      </c>
      <c r="K129" s="331">
        <f t="shared" si="6"/>
        <v>0</v>
      </c>
    </row>
    <row r="130" spans="1:11" ht="25.5">
      <c r="A130" s="196" t="s">
        <v>604</v>
      </c>
      <c r="B130" s="197" t="s">
        <v>605</v>
      </c>
      <c r="C130" s="198">
        <v>0</v>
      </c>
      <c r="D130" s="198">
        <v>0</v>
      </c>
      <c r="E130" s="198">
        <v>0</v>
      </c>
      <c r="F130" s="198">
        <v>0</v>
      </c>
      <c r="G130" s="198">
        <v>0</v>
      </c>
      <c r="H130" s="198">
        <v>0</v>
      </c>
      <c r="I130" s="331">
        <f t="shared" si="4"/>
        <v>0</v>
      </c>
      <c r="J130" s="331">
        <f t="shared" si="5"/>
        <v>0</v>
      </c>
      <c r="K130" s="331">
        <f t="shared" si="6"/>
        <v>0</v>
      </c>
    </row>
    <row r="131" spans="1:11" ht="12.75">
      <c r="A131" s="196" t="s">
        <v>606</v>
      </c>
      <c r="B131" s="197" t="s">
        <v>607</v>
      </c>
      <c r="C131" s="198">
        <v>0</v>
      </c>
      <c r="D131" s="198">
        <v>0</v>
      </c>
      <c r="E131" s="198">
        <v>0</v>
      </c>
      <c r="F131" s="198">
        <v>0</v>
      </c>
      <c r="G131" s="198">
        <v>0</v>
      </c>
      <c r="H131" s="198">
        <v>0</v>
      </c>
      <c r="I131" s="331">
        <f t="shared" si="4"/>
        <v>0</v>
      </c>
      <c r="J131" s="331">
        <f t="shared" si="5"/>
        <v>0</v>
      </c>
      <c r="K131" s="331">
        <f t="shared" si="6"/>
        <v>0</v>
      </c>
    </row>
    <row r="132" spans="1:11" ht="12.75">
      <c r="A132" s="196" t="s">
        <v>608</v>
      </c>
      <c r="B132" s="197" t="s">
        <v>609</v>
      </c>
      <c r="C132" s="198">
        <v>0</v>
      </c>
      <c r="D132" s="198">
        <v>0</v>
      </c>
      <c r="E132" s="198">
        <v>0</v>
      </c>
      <c r="F132" s="198">
        <v>0</v>
      </c>
      <c r="G132" s="198">
        <v>0</v>
      </c>
      <c r="H132" s="198">
        <v>0</v>
      </c>
      <c r="I132" s="331">
        <f t="shared" si="4"/>
        <v>0</v>
      </c>
      <c r="J132" s="331">
        <f t="shared" si="5"/>
        <v>0</v>
      </c>
      <c r="K132" s="331">
        <f t="shared" si="6"/>
        <v>0</v>
      </c>
    </row>
    <row r="133" spans="1:11" ht="25.5">
      <c r="A133" s="196" t="s">
        <v>610</v>
      </c>
      <c r="B133" s="197" t="s">
        <v>611</v>
      </c>
      <c r="C133" s="198">
        <v>0</v>
      </c>
      <c r="D133" s="198">
        <v>0</v>
      </c>
      <c r="E133" s="198">
        <v>0</v>
      </c>
      <c r="F133" s="198">
        <v>0</v>
      </c>
      <c r="G133" s="198">
        <v>0</v>
      </c>
      <c r="H133" s="198">
        <v>0</v>
      </c>
      <c r="I133" s="331">
        <f t="shared" si="4"/>
        <v>0</v>
      </c>
      <c r="J133" s="331">
        <f t="shared" si="5"/>
        <v>0</v>
      </c>
      <c r="K133" s="331">
        <f t="shared" si="6"/>
        <v>0</v>
      </c>
    </row>
    <row r="134" spans="1:11" ht="25.5">
      <c r="A134" s="196" t="s">
        <v>612</v>
      </c>
      <c r="B134" s="197" t="s">
        <v>613</v>
      </c>
      <c r="C134" s="198">
        <v>0</v>
      </c>
      <c r="D134" s="198">
        <v>0</v>
      </c>
      <c r="E134" s="198">
        <v>0</v>
      </c>
      <c r="F134" s="198">
        <v>0</v>
      </c>
      <c r="G134" s="198">
        <v>0</v>
      </c>
      <c r="H134" s="198">
        <v>0</v>
      </c>
      <c r="I134" s="331">
        <f t="shared" si="4"/>
        <v>0</v>
      </c>
      <c r="J134" s="331">
        <f t="shared" si="5"/>
        <v>0</v>
      </c>
      <c r="K134" s="331">
        <f t="shared" si="6"/>
        <v>0</v>
      </c>
    </row>
    <row r="135" spans="1:11" ht="25.5">
      <c r="A135" s="196" t="s">
        <v>614</v>
      </c>
      <c r="B135" s="197" t="s">
        <v>615</v>
      </c>
      <c r="C135" s="198">
        <v>0</v>
      </c>
      <c r="D135" s="198">
        <v>0</v>
      </c>
      <c r="E135" s="198">
        <v>642</v>
      </c>
      <c r="F135" s="198">
        <v>0</v>
      </c>
      <c r="G135" s="198">
        <v>0</v>
      </c>
      <c r="H135" s="198">
        <v>0</v>
      </c>
      <c r="I135" s="331">
        <f aca="true" t="shared" si="7" ref="I135:I160">SUM(C135,F135)</f>
        <v>0</v>
      </c>
      <c r="J135" s="331">
        <f t="shared" si="5"/>
        <v>0</v>
      </c>
      <c r="K135" s="331">
        <f t="shared" si="6"/>
        <v>642</v>
      </c>
    </row>
    <row r="136" spans="1:11" ht="25.5">
      <c r="A136" s="196" t="s">
        <v>616</v>
      </c>
      <c r="B136" s="197" t="s">
        <v>617</v>
      </c>
      <c r="C136" s="198">
        <v>0</v>
      </c>
      <c r="D136" s="198">
        <v>0</v>
      </c>
      <c r="E136" s="198">
        <v>642</v>
      </c>
      <c r="F136" s="198">
        <v>0</v>
      </c>
      <c r="G136" s="198">
        <v>0</v>
      </c>
      <c r="H136" s="198">
        <v>0</v>
      </c>
      <c r="I136" s="331">
        <f t="shared" si="7"/>
        <v>0</v>
      </c>
      <c r="J136" s="331">
        <f t="shared" si="5"/>
        <v>0</v>
      </c>
      <c r="K136" s="331">
        <f t="shared" si="6"/>
        <v>642</v>
      </c>
    </row>
    <row r="137" spans="1:11" ht="25.5">
      <c r="A137" s="196" t="s">
        <v>618</v>
      </c>
      <c r="B137" s="197" t="s">
        <v>619</v>
      </c>
      <c r="C137" s="198">
        <v>0</v>
      </c>
      <c r="D137" s="198">
        <v>0</v>
      </c>
      <c r="E137" s="198">
        <v>0</v>
      </c>
      <c r="F137" s="198">
        <v>0</v>
      </c>
      <c r="G137" s="198">
        <v>0</v>
      </c>
      <c r="H137" s="198">
        <v>0</v>
      </c>
      <c r="I137" s="331">
        <f t="shared" si="7"/>
        <v>0</v>
      </c>
      <c r="J137" s="331">
        <f t="shared" si="5"/>
        <v>0</v>
      </c>
      <c r="K137" s="331">
        <f t="shared" si="6"/>
        <v>0</v>
      </c>
    </row>
    <row r="138" spans="1:11" ht="25.5">
      <c r="A138" s="196" t="s">
        <v>620</v>
      </c>
      <c r="B138" s="197" t="s">
        <v>621</v>
      </c>
      <c r="C138" s="198">
        <v>0</v>
      </c>
      <c r="D138" s="198">
        <v>0</v>
      </c>
      <c r="E138" s="198">
        <v>0</v>
      </c>
      <c r="F138" s="198">
        <v>0</v>
      </c>
      <c r="G138" s="198">
        <v>0</v>
      </c>
      <c r="H138" s="198">
        <v>0</v>
      </c>
      <c r="I138" s="331">
        <f t="shared" si="7"/>
        <v>0</v>
      </c>
      <c r="J138" s="331">
        <f t="shared" si="5"/>
        <v>0</v>
      </c>
      <c r="K138" s="331">
        <f t="shared" si="6"/>
        <v>0</v>
      </c>
    </row>
    <row r="139" spans="1:11" ht="25.5">
      <c r="A139" s="196" t="s">
        <v>622</v>
      </c>
      <c r="B139" s="197" t="s">
        <v>623</v>
      </c>
      <c r="C139" s="198">
        <v>0</v>
      </c>
      <c r="D139" s="198">
        <v>0</v>
      </c>
      <c r="E139" s="198">
        <v>0</v>
      </c>
      <c r="F139" s="198">
        <v>0</v>
      </c>
      <c r="G139" s="198">
        <v>0</v>
      </c>
      <c r="H139" s="198">
        <v>0</v>
      </c>
      <c r="I139" s="331">
        <f t="shared" si="7"/>
        <v>0</v>
      </c>
      <c r="J139" s="331">
        <f t="shared" si="5"/>
        <v>0</v>
      </c>
      <c r="K139" s="331">
        <f t="shared" si="6"/>
        <v>0</v>
      </c>
    </row>
    <row r="140" spans="1:11" ht="25.5">
      <c r="A140" s="196" t="s">
        <v>624</v>
      </c>
      <c r="B140" s="197" t="s">
        <v>625</v>
      </c>
      <c r="C140" s="198">
        <v>0</v>
      </c>
      <c r="D140" s="198">
        <v>0</v>
      </c>
      <c r="E140" s="198">
        <v>0</v>
      </c>
      <c r="F140" s="198">
        <v>0</v>
      </c>
      <c r="G140" s="198">
        <v>0</v>
      </c>
      <c r="H140" s="198">
        <v>0</v>
      </c>
      <c r="I140" s="331">
        <f t="shared" si="7"/>
        <v>0</v>
      </c>
      <c r="J140" s="331">
        <f t="shared" si="5"/>
        <v>0</v>
      </c>
      <c r="K140" s="331">
        <f t="shared" si="6"/>
        <v>0</v>
      </c>
    </row>
    <row r="141" spans="1:11" ht="25.5">
      <c r="A141" s="196" t="s">
        <v>626</v>
      </c>
      <c r="B141" s="197" t="s">
        <v>627</v>
      </c>
      <c r="C141" s="198">
        <v>0</v>
      </c>
      <c r="D141" s="198">
        <v>0</v>
      </c>
      <c r="E141" s="198">
        <v>0</v>
      </c>
      <c r="F141" s="198">
        <v>0</v>
      </c>
      <c r="G141" s="198">
        <v>0</v>
      </c>
      <c r="H141" s="198">
        <v>0</v>
      </c>
      <c r="I141" s="331">
        <f t="shared" si="7"/>
        <v>0</v>
      </c>
      <c r="J141" s="331">
        <f t="shared" si="5"/>
        <v>0</v>
      </c>
      <c r="K141" s="331">
        <f t="shared" si="6"/>
        <v>0</v>
      </c>
    </row>
    <row r="142" spans="1:11" ht="25.5">
      <c r="A142" s="196" t="s">
        <v>628</v>
      </c>
      <c r="B142" s="197" t="s">
        <v>629</v>
      </c>
      <c r="C142" s="198">
        <v>0</v>
      </c>
      <c r="D142" s="198">
        <v>0</v>
      </c>
      <c r="E142" s="198">
        <v>0</v>
      </c>
      <c r="F142" s="198">
        <v>0</v>
      </c>
      <c r="G142" s="198">
        <v>0</v>
      </c>
      <c r="H142" s="198">
        <v>0</v>
      </c>
      <c r="I142" s="331">
        <f t="shared" si="7"/>
        <v>0</v>
      </c>
      <c r="J142" s="331">
        <f t="shared" si="5"/>
        <v>0</v>
      </c>
      <c r="K142" s="331">
        <f t="shared" si="6"/>
        <v>0</v>
      </c>
    </row>
    <row r="143" spans="1:11" ht="25.5">
      <c r="A143" s="196" t="s">
        <v>630</v>
      </c>
      <c r="B143" s="197" t="s">
        <v>631</v>
      </c>
      <c r="C143" s="198">
        <v>0</v>
      </c>
      <c r="D143" s="198">
        <v>0</v>
      </c>
      <c r="E143" s="198">
        <v>0</v>
      </c>
      <c r="F143" s="198">
        <v>0</v>
      </c>
      <c r="G143" s="198">
        <v>0</v>
      </c>
      <c r="H143" s="198">
        <v>0</v>
      </c>
      <c r="I143" s="331">
        <f t="shared" si="7"/>
        <v>0</v>
      </c>
      <c r="J143" s="331">
        <f t="shared" si="5"/>
        <v>0</v>
      </c>
      <c r="K143" s="331">
        <f t="shared" si="6"/>
        <v>0</v>
      </c>
    </row>
    <row r="144" spans="1:11" s="333" customFormat="1" ht="25.5">
      <c r="A144" s="199" t="s">
        <v>632</v>
      </c>
      <c r="B144" s="200" t="s">
        <v>633</v>
      </c>
      <c r="C144" s="201">
        <v>0</v>
      </c>
      <c r="D144" s="201">
        <v>0</v>
      </c>
      <c r="E144" s="201">
        <v>642</v>
      </c>
      <c r="F144" s="201">
        <v>0</v>
      </c>
      <c r="G144" s="201">
        <v>0</v>
      </c>
      <c r="H144" s="201">
        <v>0</v>
      </c>
      <c r="I144" s="332">
        <f t="shared" si="7"/>
        <v>0</v>
      </c>
      <c r="J144" s="332">
        <f t="shared" si="5"/>
        <v>0</v>
      </c>
      <c r="K144" s="332">
        <f t="shared" si="6"/>
        <v>642</v>
      </c>
    </row>
    <row r="145" spans="1:11" ht="12.75">
      <c r="A145" s="196" t="s">
        <v>634</v>
      </c>
      <c r="B145" s="197" t="s">
        <v>635</v>
      </c>
      <c r="C145" s="198">
        <v>0</v>
      </c>
      <c r="D145" s="198">
        <v>0</v>
      </c>
      <c r="E145" s="198">
        <v>11432</v>
      </c>
      <c r="F145" s="198">
        <v>0</v>
      </c>
      <c r="G145" s="198">
        <v>0</v>
      </c>
      <c r="H145" s="198">
        <v>0</v>
      </c>
      <c r="I145" s="331">
        <f t="shared" si="7"/>
        <v>0</v>
      </c>
      <c r="J145" s="331">
        <f t="shared" si="5"/>
        <v>0</v>
      </c>
      <c r="K145" s="331">
        <f t="shared" si="6"/>
        <v>11432</v>
      </c>
    </row>
    <row r="146" spans="1:11" ht="12.75">
      <c r="A146" s="196" t="s">
        <v>636</v>
      </c>
      <c r="B146" s="197" t="s">
        <v>637</v>
      </c>
      <c r="C146" s="198">
        <v>0</v>
      </c>
      <c r="D146" s="198">
        <v>0</v>
      </c>
      <c r="E146" s="198">
        <v>0</v>
      </c>
      <c r="F146" s="198">
        <v>0</v>
      </c>
      <c r="G146" s="198">
        <v>0</v>
      </c>
      <c r="H146" s="198">
        <v>0</v>
      </c>
      <c r="I146" s="331">
        <f t="shared" si="7"/>
        <v>0</v>
      </c>
      <c r="J146" s="331">
        <f t="shared" si="5"/>
        <v>0</v>
      </c>
      <c r="K146" s="331">
        <f t="shared" si="6"/>
        <v>0</v>
      </c>
    </row>
    <row r="147" spans="1:11" ht="12.75">
      <c r="A147" s="196" t="s">
        <v>638</v>
      </c>
      <c r="B147" s="197" t="s">
        <v>639</v>
      </c>
      <c r="C147" s="198">
        <v>0</v>
      </c>
      <c r="D147" s="198">
        <v>0</v>
      </c>
      <c r="E147" s="198">
        <v>0</v>
      </c>
      <c r="F147" s="198">
        <v>0</v>
      </c>
      <c r="G147" s="198">
        <v>0</v>
      </c>
      <c r="H147" s="198">
        <v>0</v>
      </c>
      <c r="I147" s="331">
        <f t="shared" si="7"/>
        <v>0</v>
      </c>
      <c r="J147" s="331">
        <f t="shared" si="5"/>
        <v>0</v>
      </c>
      <c r="K147" s="331">
        <f t="shared" si="6"/>
        <v>0</v>
      </c>
    </row>
    <row r="148" spans="1:11" ht="12.75">
      <c r="A148" s="196" t="s">
        <v>640</v>
      </c>
      <c r="B148" s="197" t="s">
        <v>641</v>
      </c>
      <c r="C148" s="198">
        <v>0</v>
      </c>
      <c r="D148" s="198">
        <v>0</v>
      </c>
      <c r="E148" s="198">
        <v>0</v>
      </c>
      <c r="F148" s="198">
        <v>0</v>
      </c>
      <c r="G148" s="198">
        <v>0</v>
      </c>
      <c r="H148" s="198">
        <v>0</v>
      </c>
      <c r="I148" s="331">
        <f t="shared" si="7"/>
        <v>0</v>
      </c>
      <c r="J148" s="331">
        <f t="shared" si="5"/>
        <v>0</v>
      </c>
      <c r="K148" s="331">
        <f t="shared" si="6"/>
        <v>0</v>
      </c>
    </row>
    <row r="149" spans="1:11" ht="12.75">
      <c r="A149" s="196" t="s">
        <v>642</v>
      </c>
      <c r="B149" s="197" t="s">
        <v>643</v>
      </c>
      <c r="C149" s="198">
        <v>0</v>
      </c>
      <c r="D149" s="198">
        <v>0</v>
      </c>
      <c r="E149" s="198">
        <v>0</v>
      </c>
      <c r="F149" s="198">
        <v>0</v>
      </c>
      <c r="G149" s="198">
        <v>0</v>
      </c>
      <c r="H149" s="198">
        <v>0</v>
      </c>
      <c r="I149" s="331">
        <f t="shared" si="7"/>
        <v>0</v>
      </c>
      <c r="J149" s="331">
        <f t="shared" si="5"/>
        <v>0</v>
      </c>
      <c r="K149" s="331">
        <f t="shared" si="6"/>
        <v>0</v>
      </c>
    </row>
    <row r="150" spans="1:11" ht="25.5">
      <c r="A150" s="196" t="s">
        <v>644</v>
      </c>
      <c r="B150" s="197" t="s">
        <v>645</v>
      </c>
      <c r="C150" s="198">
        <v>0</v>
      </c>
      <c r="D150" s="198">
        <v>0</v>
      </c>
      <c r="E150" s="198">
        <v>0</v>
      </c>
      <c r="F150" s="198">
        <v>0</v>
      </c>
      <c r="G150" s="198">
        <v>0</v>
      </c>
      <c r="H150" s="198">
        <v>0</v>
      </c>
      <c r="I150" s="331">
        <f t="shared" si="7"/>
        <v>0</v>
      </c>
      <c r="J150" s="331">
        <f aca="true" t="shared" si="8" ref="J150:J160">SUM(D150,G150)</f>
        <v>0</v>
      </c>
      <c r="K150" s="331">
        <f aca="true" t="shared" si="9" ref="K150:K160">SUM(E150,H150)</f>
        <v>0</v>
      </c>
    </row>
    <row r="151" spans="1:11" ht="12.75">
      <c r="A151" s="196" t="s">
        <v>646</v>
      </c>
      <c r="B151" s="197" t="s">
        <v>647</v>
      </c>
      <c r="C151" s="198">
        <v>0</v>
      </c>
      <c r="D151" s="198">
        <v>0</v>
      </c>
      <c r="E151" s="198">
        <v>0</v>
      </c>
      <c r="F151" s="198">
        <v>0</v>
      </c>
      <c r="G151" s="198">
        <v>0</v>
      </c>
      <c r="H151" s="198">
        <v>0</v>
      </c>
      <c r="I151" s="331">
        <f t="shared" si="7"/>
        <v>0</v>
      </c>
      <c r="J151" s="331">
        <f t="shared" si="8"/>
        <v>0</v>
      </c>
      <c r="K151" s="331">
        <f t="shared" si="9"/>
        <v>0</v>
      </c>
    </row>
    <row r="152" spans="1:11" ht="12.75">
      <c r="A152" s="196" t="s">
        <v>648</v>
      </c>
      <c r="B152" s="197" t="s">
        <v>649</v>
      </c>
      <c r="C152" s="198">
        <v>0</v>
      </c>
      <c r="D152" s="198">
        <v>0</v>
      </c>
      <c r="E152" s="198">
        <v>11432</v>
      </c>
      <c r="F152" s="198">
        <v>0</v>
      </c>
      <c r="G152" s="198">
        <v>0</v>
      </c>
      <c r="H152" s="198">
        <v>0</v>
      </c>
      <c r="I152" s="331">
        <f t="shared" si="7"/>
        <v>0</v>
      </c>
      <c r="J152" s="331">
        <f t="shared" si="8"/>
        <v>0</v>
      </c>
      <c r="K152" s="331">
        <f t="shared" si="9"/>
        <v>11432</v>
      </c>
    </row>
    <row r="153" spans="1:11" s="333" customFormat="1" ht="12.75">
      <c r="A153" s="199" t="s">
        <v>650</v>
      </c>
      <c r="B153" s="200" t="s">
        <v>651</v>
      </c>
      <c r="C153" s="201">
        <v>11819</v>
      </c>
      <c r="D153" s="201">
        <v>0</v>
      </c>
      <c r="E153" s="201">
        <v>12074</v>
      </c>
      <c r="F153" s="201">
        <v>0</v>
      </c>
      <c r="G153" s="201">
        <v>0</v>
      </c>
      <c r="H153" s="201">
        <v>0</v>
      </c>
      <c r="I153" s="332">
        <f t="shared" si="7"/>
        <v>11819</v>
      </c>
      <c r="J153" s="332">
        <f t="shared" si="8"/>
        <v>0</v>
      </c>
      <c r="K153" s="332">
        <f t="shared" si="9"/>
        <v>12074</v>
      </c>
    </row>
    <row r="154" spans="1:11" s="333" customFormat="1" ht="12.75">
      <c r="A154" s="199" t="s">
        <v>652</v>
      </c>
      <c r="B154" s="200" t="s">
        <v>653</v>
      </c>
      <c r="C154" s="201">
        <v>1795</v>
      </c>
      <c r="D154" s="201">
        <v>0</v>
      </c>
      <c r="E154" s="201">
        <v>1795</v>
      </c>
      <c r="F154" s="201">
        <v>0</v>
      </c>
      <c r="G154" s="201">
        <v>0</v>
      </c>
      <c r="H154" s="201">
        <v>0</v>
      </c>
      <c r="I154" s="332">
        <f t="shared" si="7"/>
        <v>1795</v>
      </c>
      <c r="J154" s="332">
        <f t="shared" si="8"/>
        <v>0</v>
      </c>
      <c r="K154" s="332">
        <f t="shared" si="9"/>
        <v>1795</v>
      </c>
    </row>
    <row r="155" spans="1:11" s="333" customFormat="1" ht="12.75">
      <c r="A155" s="199" t="s">
        <v>654</v>
      </c>
      <c r="B155" s="200" t="s">
        <v>655</v>
      </c>
      <c r="C155" s="201">
        <v>0</v>
      </c>
      <c r="D155" s="201">
        <v>0</v>
      </c>
      <c r="E155" s="201">
        <v>0</v>
      </c>
      <c r="F155" s="201">
        <v>0</v>
      </c>
      <c r="G155" s="201">
        <v>0</v>
      </c>
      <c r="H155" s="201">
        <v>0</v>
      </c>
      <c r="I155" s="332">
        <f t="shared" si="7"/>
        <v>0</v>
      </c>
      <c r="J155" s="332">
        <f t="shared" si="8"/>
        <v>0</v>
      </c>
      <c r="K155" s="332">
        <f t="shared" si="9"/>
        <v>0</v>
      </c>
    </row>
    <row r="156" spans="1:11" ht="12.75">
      <c r="A156" s="196" t="s">
        <v>656</v>
      </c>
      <c r="B156" s="197" t="s">
        <v>657</v>
      </c>
      <c r="C156" s="198">
        <v>0</v>
      </c>
      <c r="D156" s="198">
        <v>0</v>
      </c>
      <c r="E156" s="198">
        <v>0</v>
      </c>
      <c r="F156" s="198">
        <v>0</v>
      </c>
      <c r="G156" s="198">
        <v>0</v>
      </c>
      <c r="H156" s="198">
        <v>0</v>
      </c>
      <c r="I156" s="331">
        <f t="shared" si="7"/>
        <v>0</v>
      </c>
      <c r="J156" s="331">
        <f t="shared" si="8"/>
        <v>0</v>
      </c>
      <c r="K156" s="331">
        <f t="shared" si="9"/>
        <v>0</v>
      </c>
    </row>
    <row r="157" spans="1:11" ht="12.75">
      <c r="A157" s="196" t="s">
        <v>658</v>
      </c>
      <c r="B157" s="197" t="s">
        <v>659</v>
      </c>
      <c r="C157" s="198">
        <v>0</v>
      </c>
      <c r="D157" s="198">
        <v>0</v>
      </c>
      <c r="E157" s="198">
        <v>8006</v>
      </c>
      <c r="F157" s="198">
        <v>0</v>
      </c>
      <c r="G157" s="198">
        <v>0</v>
      </c>
      <c r="H157" s="198">
        <v>241</v>
      </c>
      <c r="I157" s="331">
        <f t="shared" si="7"/>
        <v>0</v>
      </c>
      <c r="J157" s="331">
        <f t="shared" si="8"/>
        <v>0</v>
      </c>
      <c r="K157" s="331">
        <f t="shared" si="9"/>
        <v>8247</v>
      </c>
    </row>
    <row r="158" spans="1:11" ht="12.75">
      <c r="A158" s="196" t="s">
        <v>660</v>
      </c>
      <c r="B158" s="197" t="s">
        <v>661</v>
      </c>
      <c r="C158" s="198">
        <v>0</v>
      </c>
      <c r="D158" s="198">
        <v>0</v>
      </c>
      <c r="E158" s="198">
        <v>0</v>
      </c>
      <c r="F158" s="198">
        <v>0</v>
      </c>
      <c r="G158" s="198">
        <v>0</v>
      </c>
      <c r="H158" s="198">
        <v>0</v>
      </c>
      <c r="I158" s="331">
        <f t="shared" si="7"/>
        <v>0</v>
      </c>
      <c r="J158" s="331">
        <f t="shared" si="8"/>
        <v>0</v>
      </c>
      <c r="K158" s="331">
        <f t="shared" si="9"/>
        <v>0</v>
      </c>
    </row>
    <row r="159" spans="1:11" s="333" customFormat="1" ht="12.75">
      <c r="A159" s="199" t="s">
        <v>662</v>
      </c>
      <c r="B159" s="200" t="s">
        <v>663</v>
      </c>
      <c r="C159" s="201">
        <v>0</v>
      </c>
      <c r="D159" s="201">
        <v>0</v>
      </c>
      <c r="E159" s="201">
        <v>8006</v>
      </c>
      <c r="F159" s="201">
        <v>0</v>
      </c>
      <c r="G159" s="201">
        <v>0</v>
      </c>
      <c r="H159" s="201">
        <v>241</v>
      </c>
      <c r="I159" s="332">
        <f t="shared" si="7"/>
        <v>0</v>
      </c>
      <c r="J159" s="332">
        <f t="shared" si="8"/>
        <v>0</v>
      </c>
      <c r="K159" s="332">
        <f t="shared" si="9"/>
        <v>8247</v>
      </c>
    </row>
    <row r="160" spans="1:11" s="333" customFormat="1" ht="12.75">
      <c r="A160" s="199" t="s">
        <v>664</v>
      </c>
      <c r="B160" s="200" t="s">
        <v>665</v>
      </c>
      <c r="C160" s="201">
        <v>1043300</v>
      </c>
      <c r="D160" s="201">
        <v>0</v>
      </c>
      <c r="E160" s="201">
        <v>993744</v>
      </c>
      <c r="F160" s="201">
        <v>26</v>
      </c>
      <c r="G160" s="201">
        <v>0</v>
      </c>
      <c r="H160" s="201">
        <v>326</v>
      </c>
      <c r="I160" s="332">
        <f t="shared" si="7"/>
        <v>1043326</v>
      </c>
      <c r="J160" s="332">
        <f t="shared" si="8"/>
        <v>0</v>
      </c>
      <c r="K160" s="332">
        <f t="shared" si="9"/>
        <v>994070</v>
      </c>
    </row>
  </sheetData>
  <sheetProtection/>
  <mergeCells count="6">
    <mergeCell ref="I2:K2"/>
    <mergeCell ref="A1:E1"/>
    <mergeCell ref="A2:A3"/>
    <mergeCell ref="B2:B3"/>
    <mergeCell ref="C2:E2"/>
    <mergeCell ref="F2:H2"/>
  </mergeCells>
  <printOptions/>
  <pageMargins left="0.35433070866141736" right="0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CsépeM</dc:creator>
  <cp:keywords/>
  <dc:description/>
  <cp:lastModifiedBy>TKÖHFK-Lantosné</cp:lastModifiedBy>
  <cp:lastPrinted>2015-07-10T05:13:35Z</cp:lastPrinted>
  <dcterms:created xsi:type="dcterms:W3CDTF">2014-01-30T08:31:52Z</dcterms:created>
  <dcterms:modified xsi:type="dcterms:W3CDTF">2017-02-23T09:41:01Z</dcterms:modified>
  <cp:category/>
  <cp:version/>
  <cp:contentType/>
  <cp:contentStatus/>
</cp:coreProperties>
</file>