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3395" windowHeight="9015" activeTab="0"/>
  </bookViews>
  <sheets>
    <sheet name="1. melléklet" sheetId="2" r:id="rId1"/>
    <sheet name="1.a melléklet" sheetId="23" r:id="rId2"/>
    <sheet name="1.b melléklet" sheetId="10" r:id="rId3"/>
    <sheet name="2. melléklet" sheetId="13" r:id="rId4"/>
    <sheet name="2.a melléklet " sheetId="24" r:id="rId5"/>
    <sheet name="2.b melléklet" sheetId="9" r:id="rId6"/>
    <sheet name="3. melléklet" sheetId="8" r:id="rId7"/>
    <sheet name="4. melléklet" sheetId="15" r:id="rId8"/>
    <sheet name="5. melléklet " sheetId="16" r:id="rId9"/>
    <sheet name="6. melléklet" sheetId="18" r:id="rId10"/>
    <sheet name="7.melléklet" sheetId="11" r:id="rId11"/>
    <sheet name="8. melléklet" sheetId="22" r:id="rId12"/>
    <sheet name="9. melléklet" sheetId="19" r:id="rId13"/>
  </sheets>
  <definedNames/>
  <calcPr calcId="125725"/>
</workbook>
</file>

<file path=xl/sharedStrings.xml><?xml version="1.0" encoding="utf-8"?>
<sst xmlns="http://schemas.openxmlformats.org/spreadsheetml/2006/main" count="1063" uniqueCount="719">
  <si>
    <t xml:space="preserve">Helyi önkormányzatok működésének általános támogatása        </t>
  </si>
  <si>
    <t xml:space="preserve">Települési önkormányzatok szociális, gyermekjóléti és gyermekétkeztetési feladatainak támogatása        </t>
  </si>
  <si>
    <t xml:space="preserve">Települési önkormányzatok kulturális feladatainak támogatása        </t>
  </si>
  <si>
    <t xml:space="preserve">Működési célú költségvetési támogatások és kiegészítő támogatások </t>
  </si>
  <si>
    <t xml:space="preserve">Önkormányzatok működési támogatásai (=1+…+4)       </t>
  </si>
  <si>
    <t>Egyéb működési célú támogatások bevételei államháztartáson belülről</t>
  </si>
  <si>
    <t>Működési célú támogatások államháztartáson belülről (=5+6)</t>
  </si>
  <si>
    <t xml:space="preserve">Állandó jeleggel végzett iparűzési tevékenység után fizetett helyi iparűzési adó    </t>
  </si>
  <si>
    <t xml:space="preserve">Gépjárműadók </t>
  </si>
  <si>
    <t>Termékek és szolgáltatások adói (=8+9)</t>
  </si>
  <si>
    <t xml:space="preserve">magánszemélyek kommunális adója  </t>
  </si>
  <si>
    <t xml:space="preserve">Egyéb közhatalmi bevételek </t>
  </si>
  <si>
    <t>Közhatalmi bevételek (=10+…+12)</t>
  </si>
  <si>
    <t xml:space="preserve">Készletértékesítés ellenértéke        </t>
  </si>
  <si>
    <t>Szolgáltatások ellenértéke</t>
  </si>
  <si>
    <t xml:space="preserve">Közvetített szolgáltatások ellenértéke  </t>
  </si>
  <si>
    <t xml:space="preserve">Tulajdonosi bevételek </t>
  </si>
  <si>
    <t xml:space="preserve">Ellátási díjak        </t>
  </si>
  <si>
    <t xml:space="preserve">Kiszámlázott általános forgalmi adó        </t>
  </si>
  <si>
    <t xml:space="preserve">Általános forgalmi adó visszatérítése        </t>
  </si>
  <si>
    <t xml:space="preserve">Kamatbevételek </t>
  </si>
  <si>
    <t xml:space="preserve">Egyéb működési bevételek </t>
  </si>
  <si>
    <t>Működési bevételek (=14+…+22)</t>
  </si>
  <si>
    <t xml:space="preserve">Ingatlanok értékesítése </t>
  </si>
  <si>
    <t>Működési célú visszatérítendő támogatások, kölcsönök visszatérülése államháztartáson kívülről</t>
  </si>
  <si>
    <t xml:space="preserve">Egyéb működési célú átvett pénzeszközök </t>
  </si>
  <si>
    <t>Működési célú átvett pénzeszközök (=26+27)</t>
  </si>
  <si>
    <t xml:space="preserve">Egyéb felhalmozási célú átvett pénzeszközök </t>
  </si>
  <si>
    <t>Felhalmozási célú átvett pénzeszközök (=29)</t>
  </si>
  <si>
    <t>Költségvetési bevételek (=7+13+23+25+28+30)</t>
  </si>
  <si>
    <t>Felhalmozási bevételek (=24)</t>
  </si>
  <si>
    <t xml:space="preserve">Likviditási célú hitelek, kölcsönök felvétele pénzügyi vállalkozástól </t>
  </si>
  <si>
    <t>Hitel-, kölcsönfelvétel pénzügyi vállalkozástól (=32)</t>
  </si>
  <si>
    <t xml:space="preserve">Előző év költségvetési maradványának igénybevétele </t>
  </si>
  <si>
    <t>Államháztartáson belüli megelőlegezések</t>
  </si>
  <si>
    <t>Maradvány igénybevétele (=34)</t>
  </si>
  <si>
    <t>ezer Ft-ban</t>
  </si>
  <si>
    <t xml:space="preserve">Felgyő Községi Önkormányzat és Intézményének 2015. évi összes költségvetési BEVÉTELEI </t>
  </si>
  <si>
    <t>Önkormányzat</t>
  </si>
  <si>
    <t>S.sz.</t>
  </si>
  <si>
    <t>Megnevezés</t>
  </si>
  <si>
    <t>Előirányzat</t>
  </si>
  <si>
    <t>eredeti</t>
  </si>
  <si>
    <t>módosítás</t>
  </si>
  <si>
    <t>Teljesítés</t>
  </si>
  <si>
    <t>Könyvtár</t>
  </si>
  <si>
    <t>187</t>
  </si>
  <si>
    <t>Szolgáltatások ellenértéke (&gt;=188+189) (B402)</t>
  </si>
  <si>
    <t>215</t>
  </si>
  <si>
    <t>Működési bevételek (=186+187+190+192+199+…+202+206+211+212) (B4)</t>
  </si>
  <si>
    <t>277</t>
  </si>
  <si>
    <t>Költségvetési bevételek (=43+79+185+215+224+250+276) (B1-B7)</t>
  </si>
  <si>
    <t>Előző év költségvetési maradványának igénybevétele (B8131)</t>
  </si>
  <si>
    <t>Központi, irányító szervi támogatás (B816)</t>
  </si>
  <si>
    <t>32</t>
  </si>
  <si>
    <t>Összesen</t>
  </si>
  <si>
    <t>01</t>
  </si>
  <si>
    <t>03</t>
  </si>
  <si>
    <t>04</t>
  </si>
  <si>
    <t>05</t>
  </si>
  <si>
    <t>07</t>
  </si>
  <si>
    <t>39</t>
  </si>
  <si>
    <t>43</t>
  </si>
  <si>
    <t>109</t>
  </si>
  <si>
    <t>117</t>
  </si>
  <si>
    <t>145</t>
  </si>
  <si>
    <t>168</t>
  </si>
  <si>
    <t>169</t>
  </si>
  <si>
    <t>185</t>
  </si>
  <si>
    <t>186</t>
  </si>
  <si>
    <t>192</t>
  </si>
  <si>
    <t>199</t>
  </si>
  <si>
    <t>200</t>
  </si>
  <si>
    <t>202</t>
  </si>
  <si>
    <t>212</t>
  </si>
  <si>
    <t>264</t>
  </si>
  <si>
    <t>276</t>
  </si>
  <si>
    <t>BEVÉTELEK</t>
  </si>
  <si>
    <t>KIADÁSOK</t>
  </si>
  <si>
    <t>1. Működési célú támogatások államháztartáson belülről (1)</t>
  </si>
  <si>
    <t>1. Személyi juttatások (1.)</t>
  </si>
  <si>
    <t>2. Közhatalmi bevételek (3.)</t>
  </si>
  <si>
    <t>2. Munkaadókat terhelő járulékok (2.)</t>
  </si>
  <si>
    <t>3. Működési bevételek (4.)</t>
  </si>
  <si>
    <t>3. Dologi kiadások (3.)</t>
  </si>
  <si>
    <t>4. Működési célú átvett pénzeszközök (6.)</t>
  </si>
  <si>
    <t>4. Ellátottak pénzbeli juttatásai (4.)</t>
  </si>
  <si>
    <t>5. Működési költségvetési bevételek (1+..+4)</t>
  </si>
  <si>
    <t>5. Egyéb működési célú kiadások (5.)</t>
  </si>
  <si>
    <t>6. Működési maradvány igénybevétele (8.)</t>
  </si>
  <si>
    <t>6. Működési célú költségvetési kiadások (1+…+5)</t>
  </si>
  <si>
    <t>8. Működési költségvetés összes bevétele (5+…+7)</t>
  </si>
  <si>
    <t>8. Működési költségvetés összes kiadása (6+7)</t>
  </si>
  <si>
    <t>9. Beruházási kiadások (6.)</t>
  </si>
  <si>
    <t>10. Felhalmozási bevételek (5.)</t>
  </si>
  <si>
    <t>10. Felújítási kiadások (7.)</t>
  </si>
  <si>
    <t>11. Felhalmozási célú átvett pénzeszközök (7.)</t>
  </si>
  <si>
    <t>11. Egyéb felhalmozási célú kiadások (8.)</t>
  </si>
  <si>
    <t>12. Fejlesztési célú költségvetési bevételek (9+..+11)</t>
  </si>
  <si>
    <t>12. Felhalmozási célú költségvetési kiadások (9+..+11)</t>
  </si>
  <si>
    <t>13. Finanszírozási bevételek (8.)</t>
  </si>
  <si>
    <t>13. Fejlesztési célú finanszírozási kiadás (9.)</t>
  </si>
  <si>
    <t>14.Fejlesztési célú költségvetés összes bevétele (12+13)</t>
  </si>
  <si>
    <t>14. Fejlesztési célú költségvetés összes kiadása (12+13)</t>
  </si>
  <si>
    <t>15. Bevételek mindösszesen (8+14)</t>
  </si>
  <si>
    <t>15. Kiadások mindösszesen (8+14)</t>
  </si>
  <si>
    <t>2015.</t>
  </si>
  <si>
    <t>Eredeti előirányzat</t>
  </si>
  <si>
    <t>Módosított
előirányzat</t>
  </si>
  <si>
    <t>7. Működési célú finanszírozási költségvetési bevételek</t>
  </si>
  <si>
    <t>7. Működési célú  finanszírozási költségvetési kiadások</t>
  </si>
  <si>
    <t>9. Felhalmozási célú tám. államháztartáson belülről (2)</t>
  </si>
  <si>
    <t>16. ebből: intézményfinanszírozás</t>
  </si>
  <si>
    <t>2015.évi felhalmozási célú kiadások</t>
  </si>
  <si>
    <t>1.</t>
  </si>
  <si>
    <t>Telek vásárlás</t>
  </si>
  <si>
    <t>2.</t>
  </si>
  <si>
    <t>Tárgyi eszköz beszerzés (gép,berendezés)</t>
  </si>
  <si>
    <t>3.</t>
  </si>
  <si>
    <t>Ingatlan felújítás</t>
  </si>
  <si>
    <t>4.</t>
  </si>
  <si>
    <t>Felhalmozási kiadások Összesen</t>
  </si>
  <si>
    <t>2015.évi felhalmozási célú bevételek</t>
  </si>
  <si>
    <t>Földalapú támogatás</t>
  </si>
  <si>
    <t>Kimutatás a 2015.december 31-én fennálló követelésekről, szállítói tartozásokról</t>
  </si>
  <si>
    <t>Magánszemélyek kommunális adója</t>
  </si>
  <si>
    <t>Vállalkozók kommunális adója</t>
  </si>
  <si>
    <t>Iparűzési adó</t>
  </si>
  <si>
    <t>Földbérbeadásból származó jövedelemadó</t>
  </si>
  <si>
    <t>5.</t>
  </si>
  <si>
    <t>Gépjárműadó</t>
  </si>
  <si>
    <t>6.</t>
  </si>
  <si>
    <t>Késedelmi pótlék</t>
  </si>
  <si>
    <t>7.</t>
  </si>
  <si>
    <t>Bírság</t>
  </si>
  <si>
    <t>8.</t>
  </si>
  <si>
    <t>Egyéb hátralék</t>
  </si>
  <si>
    <t>9.</t>
  </si>
  <si>
    <t>Térítési díj hátralék</t>
  </si>
  <si>
    <t>10.</t>
  </si>
  <si>
    <t>Vízdíj hátralék</t>
  </si>
  <si>
    <t>11.</t>
  </si>
  <si>
    <t>Adott előleg</t>
  </si>
  <si>
    <t>12.</t>
  </si>
  <si>
    <t>Forgótőke elszámolás</t>
  </si>
  <si>
    <t xml:space="preserve">13. </t>
  </si>
  <si>
    <t>Értékvesztés</t>
  </si>
  <si>
    <t xml:space="preserve">14. </t>
  </si>
  <si>
    <t>Visszatérítendő támogatás (szoc.kölcsön)</t>
  </si>
  <si>
    <t>15.</t>
  </si>
  <si>
    <t>Követelések összesen:</t>
  </si>
  <si>
    <t>Térítési díj túlfizetés</t>
  </si>
  <si>
    <t>Magánszemélyek kommunális adója túlfizetés</t>
  </si>
  <si>
    <t>Vállalkozók kommunális adója túlfizetés</t>
  </si>
  <si>
    <t>Iparűzési adó túlfzetés</t>
  </si>
  <si>
    <t>Földbérbeadásból származó jövedelemadó túlfizetés</t>
  </si>
  <si>
    <t>Gépjárműadó túlfizetés</t>
  </si>
  <si>
    <t>Késedelmi pótlék túlfizetés</t>
  </si>
  <si>
    <t>Talajterhelési díj túlfizetés</t>
  </si>
  <si>
    <t>Egyéb túlfizetés</t>
  </si>
  <si>
    <t>Költségvetési évet követő kötelezettség finanszírozási kiadásra</t>
  </si>
  <si>
    <t>Lakbér túlfizetés</t>
  </si>
  <si>
    <t>Kötelezettségek összesen:</t>
  </si>
  <si>
    <t>Bankszámlák egyenlege</t>
  </si>
  <si>
    <t>Pénztárak és betétkönyvek egyenlege</t>
  </si>
  <si>
    <t>KÖNYVTÁR</t>
  </si>
  <si>
    <t>ÖSSZESEN</t>
  </si>
  <si>
    <t>ÖNKORMÁNYZAT</t>
  </si>
  <si>
    <t>06</t>
  </si>
  <si>
    <t>09</t>
  </si>
  <si>
    <t>13</t>
  </si>
  <si>
    <t>15</t>
  </si>
  <si>
    <t>16</t>
  </si>
  <si>
    <t>17</t>
  </si>
  <si>
    <t>18</t>
  </si>
  <si>
    <t>19</t>
  </si>
  <si>
    <t>20</t>
  </si>
  <si>
    <t>Személyi juttatások (=15+19) (K1)</t>
  </si>
  <si>
    <t>21</t>
  </si>
  <si>
    <t>22</t>
  </si>
  <si>
    <t>25</t>
  </si>
  <si>
    <t>26</t>
  </si>
  <si>
    <t>27</t>
  </si>
  <si>
    <t>29</t>
  </si>
  <si>
    <t>30</t>
  </si>
  <si>
    <t>33</t>
  </si>
  <si>
    <t>34</t>
  </si>
  <si>
    <t>35</t>
  </si>
  <si>
    <t>36</t>
  </si>
  <si>
    <t>38</t>
  </si>
  <si>
    <t>40</t>
  </si>
  <si>
    <t>44</t>
  </si>
  <si>
    <t>45</t>
  </si>
  <si>
    <t>49</t>
  </si>
  <si>
    <t>50</t>
  </si>
  <si>
    <t>51</t>
  </si>
  <si>
    <t>58</t>
  </si>
  <si>
    <t>59</t>
  </si>
  <si>
    <t>60</t>
  </si>
  <si>
    <t>62</t>
  </si>
  <si>
    <t>73</t>
  </si>
  <si>
    <t>95</t>
  </si>
  <si>
    <t>Lakhatással kapcsolatos ellátások (=96+…+101) (K46)</t>
  </si>
  <si>
    <t>98</t>
  </si>
  <si>
    <t>105</t>
  </si>
  <si>
    <t>Egyéb nem intézményi ellátások (&gt;=106+…+130) (K48)</t>
  </si>
  <si>
    <t>127</t>
  </si>
  <si>
    <t>129</t>
  </si>
  <si>
    <t>ebből: települési támogatás [Szoctv. 45.§] (K48)</t>
  </si>
  <si>
    <t>131</t>
  </si>
  <si>
    <t>Ellátottak pénzbeli juttatásai (=61+62+74+75+85+95+102+105) (K4)</t>
  </si>
  <si>
    <t>134</t>
  </si>
  <si>
    <t>A helyi önkormányzatok előző évi elszámolásából származó kiadások (K5021)</t>
  </si>
  <si>
    <t>137</t>
  </si>
  <si>
    <t>Elvonások és befizetések (=134+135+136) (K502)</t>
  </si>
  <si>
    <t>161</t>
  </si>
  <si>
    <t>Egyéb működési célú támogatások államháztartáson belülre (=162+…+171) (K506)</t>
  </si>
  <si>
    <t>189</t>
  </si>
  <si>
    <t>Egyéb működési célú támogatások államháztartáson kívülre (=190+…+199) (K512)</t>
  </si>
  <si>
    <t>193</t>
  </si>
  <si>
    <t>201</t>
  </si>
  <si>
    <t>203</t>
  </si>
  <si>
    <t>Ingatlanok beszerzése, létesítése (&gt;=204) (K62)</t>
  </si>
  <si>
    <t>206</t>
  </si>
  <si>
    <t>209</t>
  </si>
  <si>
    <t>210</t>
  </si>
  <si>
    <t>Beruházások (=202+203+205+…+209) (K6)</t>
  </si>
  <si>
    <t>211</t>
  </si>
  <si>
    <t>214</t>
  </si>
  <si>
    <t>278</t>
  </si>
  <si>
    <t>Költségvetési kiadások (=20+21+60+131+201+210+215+277) (K1-K8)</t>
  </si>
  <si>
    <t>Felgyő Községi Önkormányzat és Intézményének 2015. évi összes költségvetési KIADÁSAI</t>
  </si>
  <si>
    <t>Likviditási célú hitelek, kölcsönök törlesztése pénzügyi vállalkozásnak (K9112)</t>
  </si>
  <si>
    <t>Hitel-, kölcsöntörlesztés államháztartáson kívülre (=01+03+04) (K911)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</si>
  <si>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</si>
  <si>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</si>
  <si>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</si>
  <si>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</si>
  <si>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 xml:space="preserve">Törvény szerinti illetmények, munkabérek        </t>
  </si>
  <si>
    <t xml:space="preserve">Jubileumi jutalom        </t>
  </si>
  <si>
    <t xml:space="preserve">Béren kívüli juttatások        </t>
  </si>
  <si>
    <t xml:space="preserve">Közlekedési költségtérítés        </t>
  </si>
  <si>
    <t>Foglalkoztatottak egyéb személyi juttatásai</t>
  </si>
  <si>
    <t xml:space="preserve">Választott tisztségviselők juttatásai        </t>
  </si>
  <si>
    <t xml:space="preserve">Munkavégzésre irányuló egyéb jogviszonyban nem saját foglalkoztatottnak fizetett juttatások        </t>
  </si>
  <si>
    <t xml:space="preserve">Egyéb külső személyi juttatások        </t>
  </si>
  <si>
    <t xml:space="preserve">Munkaadókat terhelő járulékok és szociális hozzájárulási adó                                                                               </t>
  </si>
  <si>
    <t xml:space="preserve">Szakmai anyagok beszerzése        </t>
  </si>
  <si>
    <t xml:space="preserve">Üzemeltetési anyagok beszerzése        </t>
  </si>
  <si>
    <t xml:space="preserve">Informatikai szolgáltatások igénybevétele        </t>
  </si>
  <si>
    <t xml:space="preserve">Egyéb kommunikációs szolgáltatások        </t>
  </si>
  <si>
    <t xml:space="preserve">Közüzemi díjak        </t>
  </si>
  <si>
    <t xml:space="preserve">Bérleti és lízing díjak </t>
  </si>
  <si>
    <t xml:space="preserve">Karbantartási, kisjavítási szolgáltatások       </t>
  </si>
  <si>
    <t xml:space="preserve">Szakmai tevékenységet segítő szolgáltatások         </t>
  </si>
  <si>
    <t xml:space="preserve">Egyéb szolgáltatások 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</si>
  <si>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</si>
  <si>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</si>
  <si>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 </t>
  </si>
  <si>
    <t xml:space="preserve">Egyéb pénzügyi műveletek kiadásai  </t>
  </si>
  <si>
    <t xml:space="preserve">Egyéb dologi kiadások        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</si>
  <si>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</si>
  <si>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</si>
  <si>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</si>
  <si>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</si>
  <si>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</si>
  <si>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</si>
  <si>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</si>
  <si>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</si>
  <si>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</si>
  <si>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</si>
  <si>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</si>
  <si>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</si>
  <si>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</si>
  <si>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</si>
  <si>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</si>
  <si>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</si>
  <si>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</si>
  <si>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</si>
  <si>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</si>
  <si>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</si>
  <si>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Bérleti és lízing díjak (&gt;=39) (K333)</t>
  </si>
  <si>
    <t>Karbantartási, kisjavítási szolgáltatások (K334)</t>
  </si>
  <si>
    <t>Szolgáltatási kiadások (=36+37+38+40+41+43+44) (K33)</t>
  </si>
  <si>
    <t>Működési célú előzetesen felszámított általános forgalmi adó (K351)</t>
  </si>
  <si>
    <t>Kamatkiadások (&gt;=52+53) (K353)</t>
  </si>
  <si>
    <t>Egyéb dologi kiadások (K355)</t>
  </si>
  <si>
    <t>Különféle befizetések és egyéb dologi kiadások (=49+50+51+54+58) (K35)</t>
  </si>
  <si>
    <t>Dologi kiadások (=32+35+45+48+59) (K3)</t>
  </si>
  <si>
    <t>Családi támogatások (=63+…+73) (K42)</t>
  </si>
  <si>
    <t>ebből: önkormányzat által saját hatáskörben (nem szociális és gyermekvédelmi előírások alapján) adott pénzügyi ellátás (K48)</t>
  </si>
  <si>
    <t>ebből: helyi önkormányzatok és költségvetési szerveik (K506)</t>
  </si>
  <si>
    <t>ebből: egyéb civil szervezetek (K512)</t>
  </si>
  <si>
    <t>ebből: háztartások (K512)</t>
  </si>
  <si>
    <t>Egyéb működési célú kiadások (=132+137+138+139+150+161+172+174+186+187+188+189+200) (K5)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</si>
  <si>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</si>
  <si>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</si>
  <si>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</si>
  <si>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</si>
  <si>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Felújítások (=211+...+214) (K7)</t>
  </si>
  <si>
    <t>Összeg</t>
  </si>
  <si>
    <t>01        Alaptevékenység költségvetési bevételei</t>
  </si>
  <si>
    <t>02</t>
  </si>
  <si>
    <t>02        Alaptevékenység költségvetési kiadásai</t>
  </si>
  <si>
    <t>03        Alaptevékenység finanszírozási bevételei</t>
  </si>
  <si>
    <t>04        Alaptevékenység finanszírozási kiadásai</t>
  </si>
  <si>
    <t>A)        Alaptevékenység maradványa (=3+6)</t>
  </si>
  <si>
    <t>C)        Összes maradvány (=7)</t>
  </si>
  <si>
    <t>E)        Alaptevékenység szabad maradványa (=7)</t>
  </si>
  <si>
    <t>I          Alaptevékenység költségvetési egyenlege (=1-2)</t>
  </si>
  <si>
    <t>II         Alaptevékenység finanszírozási egyenlege (=4-5)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</si>
  <si>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</si>
  <si>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</si>
  <si>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</si>
  <si>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</si>
  <si>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</si>
  <si>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</si>
  <si>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</si>
  <si>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</si>
  <si>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14</t>
  </si>
  <si>
    <t>A/III/1c - ebből: tartós részesedésel pénzügyi vállalkozásban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</si>
  <si>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</si>
  <si>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</si>
  <si>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</si>
  <si>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</si>
  <si>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A/IV Koncesszióba, vagyonkezelésbe adott eszközök (=A/IV/1+A/IV/2)</t>
  </si>
  <si>
    <t>28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</si>
  <si>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</si>
  <si>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</si>
  <si>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</si>
  <si>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</si>
  <si>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</si>
  <si>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</si>
  <si>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</si>
  <si>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</si>
  <si>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</si>
  <si>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</si>
  <si>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</si>
  <si>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</si>
  <si>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</si>
  <si>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</si>
  <si>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</si>
  <si>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</si>
  <si>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</si>
  <si>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</si>
  <si>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</si>
  <si>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</si>
  <si>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</si>
  <si>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</si>
  <si>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</si>
  <si>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D/III/1 Adott előlegek (=D/III/1a+…+D/III/1f)</t>
  </si>
  <si>
    <t>147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</si>
  <si>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</si>
  <si>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</si>
  <si>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</si>
  <si>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</si>
  <si>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</si>
  <si>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</si>
  <si>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</si>
  <si>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</si>
  <si>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</si>
  <si>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</si>
  <si>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</si>
  <si>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</si>
  <si>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</si>
  <si>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</si>
  <si>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</si>
  <si>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H/I/6 Költségvetési évben esedékes kötelezettségek beruházásokra</t>
  </si>
  <si>
    <t>H/I/9 Költségvetési évben esedékes kötelezettségek finanszírozási kiadásokra (&gt;=H/I/9a+…+H/I/9l)</t>
  </si>
  <si>
    <t>H/I/9g - ebből: költségvetési évben esedékes kötelezettségek államháztartáson belüli megelőlegezések visszafizetésére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</si>
  <si>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</si>
  <si>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</si>
  <si>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</si>
  <si>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</si>
  <si>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H/III/1c - ebből: egyéb túlfizetések, téves és visszajáró befizetések, egyéb kapott előlegek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</si>
  <si>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</si>
  <si>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</si>
  <si>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</si>
  <si>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</si>
  <si>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</si>
  <si>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</si>
  <si>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Központi, irányító szervi támogatás</t>
  </si>
  <si>
    <t>Belföldi finanszírozás bevételei (=33+35+36+37)</t>
  </si>
  <si>
    <t>Finanszírozási bevételek (=38)</t>
  </si>
  <si>
    <t>Mindösszesen (=31+39)</t>
  </si>
  <si>
    <t>Felhalmozási bevétel összesen</t>
  </si>
  <si>
    <t xml:space="preserve">Lakásfenntartási támogatás  </t>
  </si>
  <si>
    <t xml:space="preserve">Intézményi ellátottak pénzbeli juttatásai </t>
  </si>
  <si>
    <t>Települési támogatás</t>
  </si>
  <si>
    <t xml:space="preserve">Egyéb pénzbeli és természetbeni gyermekvédelmi támogatások         </t>
  </si>
  <si>
    <t xml:space="preserve">A helyi önkormányzatok előző évi elszámolásából származó kiadások </t>
  </si>
  <si>
    <t xml:space="preserve">Egyéb működési célú támogatások államháztartáson belülre </t>
  </si>
  <si>
    <t xml:space="preserve">Egyéb működési célú támogatások államháztartáson kívülre </t>
  </si>
  <si>
    <t xml:space="preserve">Tartalékok       </t>
  </si>
  <si>
    <t xml:space="preserve">Ingatlanok beszerzése, létesítése </t>
  </si>
  <si>
    <t xml:space="preserve">Egyéb tárgyi eszközök beszerzése, létesítése        </t>
  </si>
  <si>
    <t xml:space="preserve">Beruházási célú előzetesen felszámított általános forgalmi adó        </t>
  </si>
  <si>
    <t xml:space="preserve">Ingatlanok felújítása        </t>
  </si>
  <si>
    <t xml:space="preserve">Felújítási célú előzetesen felszámított általános forgalmi adó        </t>
  </si>
  <si>
    <t xml:space="preserve">Likviditási célú hitelek, kölcsönök törlesztése pénzügyi vállalkozásnak </t>
  </si>
  <si>
    <t xml:space="preserve">Államháztartáson belüli megelőlegezések visszafizetése </t>
  </si>
  <si>
    <t xml:space="preserve">Központi, irányító szervi támogatások folyósítása </t>
  </si>
  <si>
    <t>Készenléti, ügyeleti, helyettesítési díj, túlóra, túlszolgálat)</t>
  </si>
  <si>
    <t xml:space="preserve">Foglalkoztatottak személyi juttatásai (=1+…+6)      </t>
  </si>
  <si>
    <t xml:space="preserve">Külső személyi juttatások (=8+…+10)  </t>
  </si>
  <si>
    <t>Személyi juttatások (=7+11)</t>
  </si>
  <si>
    <t>Készletbeszerzés (=14+15)</t>
  </si>
  <si>
    <t>Kommunikációs szolgáltatások (=17+18)</t>
  </si>
  <si>
    <t>Szolgáltatási kiadások (=20+…+24)</t>
  </si>
  <si>
    <t>Különféle befizetések és egyéb dologi kiadások (=26+…+30)</t>
  </si>
  <si>
    <t xml:space="preserve">Dologi kiadások (=16+19+25+31)       </t>
  </si>
  <si>
    <t xml:space="preserve">Ellátottak pénzbeli juttatásai (=33+...+36) </t>
  </si>
  <si>
    <t>Elvonások és befizetések (=38)</t>
  </si>
  <si>
    <t>Egyéb működési célú kiadások (=39+...+42)</t>
  </si>
  <si>
    <t>Beruházások (=44+…+46)</t>
  </si>
  <si>
    <t xml:space="preserve">Felújítások (=48+49) </t>
  </si>
  <si>
    <t xml:space="preserve">Költségvetési kiadások (=12+13+32+37+43+47+50) </t>
  </si>
  <si>
    <t xml:space="preserve">Hitel-, kölcsöntörlesztés államháztartáson kívülre (=52) </t>
  </si>
  <si>
    <t xml:space="preserve">Belföldi finanszírozás kiadásai (=53+…+55) </t>
  </si>
  <si>
    <t>Finanszírozási kiadások (=56)</t>
  </si>
  <si>
    <t>Mindösszesen (51+57)</t>
  </si>
  <si>
    <t>Sorszám</t>
  </si>
  <si>
    <t xml:space="preserve">Összesen </t>
  </si>
  <si>
    <t>Teljesítés %-ban</t>
  </si>
  <si>
    <r>
      <rPr>
        <b/>
        <i/>
        <sz val="12"/>
        <color indexed="8"/>
        <rFont val="Arial"/>
        <family val="2"/>
      </rPr>
      <t>B</t>
    </r>
    <r>
      <rPr>
        <i/>
        <sz val="12"/>
        <color indexed="8"/>
        <rFont val="Arial"/>
        <family val="2"/>
      </rPr>
      <t xml:space="preserve"> rovatszám szerint</t>
    </r>
  </si>
  <si>
    <r>
      <rPr>
        <b/>
        <i/>
        <sz val="12"/>
        <color indexed="8"/>
        <rFont val="Arial"/>
        <family val="2"/>
      </rPr>
      <t xml:space="preserve">K </t>
    </r>
    <r>
      <rPr>
        <i/>
        <sz val="12"/>
        <color indexed="8"/>
        <rFont val="Arial"/>
        <family val="2"/>
      </rPr>
      <t>rovatszám szerint</t>
    </r>
  </si>
  <si>
    <t xml:space="preserve">Felgyő községi Önkormányzat és Intézményének 2015. évi összes működési célú bevételei és kiadásai </t>
  </si>
  <si>
    <t>Maradványkimutatás</t>
  </si>
  <si>
    <t>KUMUTATÁS az Önkormányzat pénzeszköz változásáról</t>
  </si>
  <si>
    <t>36-os számla csoportból a 4/2013.(I.11.) Korm. Rend. Alapján  (-)</t>
  </si>
  <si>
    <r>
      <rPr>
        <b/>
        <sz val="12"/>
        <rFont val="Times New Roman"/>
        <family val="1"/>
      </rPr>
      <t>Pénzkészlet 2015. január 1-jén</t>
    </r>
    <r>
      <rPr>
        <sz val="12"/>
        <rFont val="Times New Roman"/>
        <family val="1"/>
      </rPr>
      <t xml:space="preserve">
ebből:</t>
    </r>
  </si>
  <si>
    <r>
      <rPr>
        <b/>
        <sz val="12"/>
        <rFont val="Times New Roman"/>
        <family val="1"/>
      </rPr>
      <t>Záró pénzkészlet 2015. december 31-én</t>
    </r>
    <r>
      <rPr>
        <sz val="12"/>
        <rFont val="Times New Roman"/>
        <family val="1"/>
      </rPr>
      <t xml:space="preserve">
ebből:</t>
    </r>
  </si>
  <si>
    <t>2015. évi bevételek (+)</t>
  </si>
  <si>
    <t>2015. évi kiadások (-)</t>
  </si>
  <si>
    <t xml:space="preserve">1.) Korlátozottan forgalomképes vagyon: </t>
  </si>
  <si>
    <t>Ft-ban</t>
  </si>
  <si>
    <t>MEGNEVEZÉS</t>
  </si>
  <si>
    <t>BRUTTÓ ÉRTÉK</t>
  </si>
  <si>
    <t>ÉCS.</t>
  </si>
  <si>
    <t>NETTÓ ÉRTÉK</t>
  </si>
  <si>
    <t>Orvosi Rendelő és lakás</t>
  </si>
  <si>
    <t>Polgármesteri Hivatal</t>
  </si>
  <si>
    <t>Kábeltévé központ(épület)</t>
  </si>
  <si>
    <t>Dögkamra</t>
  </si>
  <si>
    <t>Általános Iskola</t>
  </si>
  <si>
    <t>Napközi Otthonos Óvoda</t>
  </si>
  <si>
    <t>Felgyő Község Önk. Konyhája</t>
  </si>
  <si>
    <t>Irattár</t>
  </si>
  <si>
    <t>Garázs</t>
  </si>
  <si>
    <t>Vízmű gépházzal</t>
  </si>
  <si>
    <t>Szolgáltatóház (orvosi rendelő)</t>
  </si>
  <si>
    <t>13.</t>
  </si>
  <si>
    <t>Szeméttároló</t>
  </si>
  <si>
    <t>14.</t>
  </si>
  <si>
    <t>Vízmű vezetékrendszer</t>
  </si>
  <si>
    <t>Vízmű kerítés</t>
  </si>
  <si>
    <t>16.</t>
  </si>
  <si>
    <t>Vízmű víztározó (medence)</t>
  </si>
  <si>
    <t>17.</t>
  </si>
  <si>
    <t>KábelTv</t>
  </si>
  <si>
    <t>18.</t>
  </si>
  <si>
    <t>Vízmű járda</t>
  </si>
  <si>
    <t>19.</t>
  </si>
  <si>
    <t>Vízmű út</t>
  </si>
  <si>
    <t>20.</t>
  </si>
  <si>
    <t>Könyvtár céljára vásárolt épület</t>
  </si>
  <si>
    <t>21.</t>
  </si>
  <si>
    <t>Könyvtár raktár</t>
  </si>
  <si>
    <t>22.</t>
  </si>
  <si>
    <t>Korlátozottan forgk. földterület</t>
  </si>
  <si>
    <t>23.</t>
  </si>
  <si>
    <t>Korlátozottan forgk. telek</t>
  </si>
  <si>
    <t>24.</t>
  </si>
  <si>
    <t>Szennyvíztisztító telep</t>
  </si>
  <si>
    <t>25.</t>
  </si>
  <si>
    <t>Szennyvíztisztító csatornahálózat</t>
  </si>
  <si>
    <t>26.</t>
  </si>
  <si>
    <t>Út-járda-kerítés-betontér</t>
  </si>
  <si>
    <t>27.</t>
  </si>
  <si>
    <t>Templom</t>
  </si>
  <si>
    <t>28.</t>
  </si>
  <si>
    <t>Korlátozottan forgalomképes vagyon összesen</t>
  </si>
  <si>
    <t xml:space="preserve">2.) Forgalomképtelen vagyon: </t>
  </si>
  <si>
    <t>Ravatalozó épülete</t>
  </si>
  <si>
    <t>29.</t>
  </si>
  <si>
    <t>Földterület</t>
  </si>
  <si>
    <t>30.</t>
  </si>
  <si>
    <t>Zöldterület (járda és szobor nélkül)</t>
  </si>
  <si>
    <t>31.</t>
  </si>
  <si>
    <t>Építmények</t>
  </si>
  <si>
    <t>32.</t>
  </si>
  <si>
    <t>Üzemeltetésre átadott építmény</t>
  </si>
  <si>
    <t>33.</t>
  </si>
  <si>
    <t>Szobor (köztéri műalkotás)</t>
  </si>
  <si>
    <t>34.</t>
  </si>
  <si>
    <t>Forgalomképtelen vagyon összesen</t>
  </si>
  <si>
    <t xml:space="preserve">3.) Forgalomképes vagyon: </t>
  </si>
  <si>
    <t>35.</t>
  </si>
  <si>
    <t>Szolgálati lakás (Templom út)</t>
  </si>
  <si>
    <t>36.</t>
  </si>
  <si>
    <t>Lakóház  ( Felgyő, II. Ker. 54.)</t>
  </si>
  <si>
    <t>37.</t>
  </si>
  <si>
    <t>38.</t>
  </si>
  <si>
    <t>Telek</t>
  </si>
  <si>
    <t>39.</t>
  </si>
  <si>
    <t>Buszmegálló</t>
  </si>
  <si>
    <t>40.</t>
  </si>
  <si>
    <t>Erdő</t>
  </si>
  <si>
    <t>41.</t>
  </si>
  <si>
    <t>Szolgálati lakás (kerítés, járda)</t>
  </si>
  <si>
    <t>42.</t>
  </si>
  <si>
    <t>Egyéb építmény</t>
  </si>
  <si>
    <t>43.</t>
  </si>
  <si>
    <t>Tanya 0313/3 hrsz.</t>
  </si>
  <si>
    <t>44.</t>
  </si>
  <si>
    <t>Tanya II. ker. 66.</t>
  </si>
  <si>
    <t>45.</t>
  </si>
  <si>
    <t>Tanya 0187/3/A</t>
  </si>
  <si>
    <t>46.</t>
  </si>
  <si>
    <t>Forgalomképes vagyon összesen:</t>
  </si>
  <si>
    <t>47.</t>
  </si>
  <si>
    <t>Vagyon összesen (1+2+3):</t>
  </si>
  <si>
    <t>2015. évi vagyonkimutatás</t>
  </si>
  <si>
    <t>K01 - Önkormányzati (irányító szervi) konszolidált beszámoló - K1.-K8. Költségvetési kiadások</t>
  </si>
  <si>
    <t>Konszolidálás előtti összeg</t>
  </si>
  <si>
    <t>Konszolidálás</t>
  </si>
  <si>
    <t>Konszolidált összeg</t>
  </si>
  <si>
    <t>Munkaadókat terhelő járulékok és szociális hozzájárulási adó (=22+…+28)                                                                           (K2)</t>
  </si>
  <si>
    <t>Szakmai tevékenységet segítő szolgáltatások  (K336)</t>
  </si>
  <si>
    <t>Egyéb szolgáltatások  (K337)</t>
  </si>
  <si>
    <t>Fizetendő általános forgalmi adó  (K352)</t>
  </si>
  <si>
    <t>ebből:  az egyéb pénzbeli és természetbeni gyermekvédelmi támogatások  (K42)</t>
  </si>
  <si>
    <t>ebből: lakásfenntartási támogatás [Szoctv. 38. § (1) bek. a) és b) pontok]  (K46)</t>
  </si>
  <si>
    <t>K02 - Önkormányzati (irányító szervi) konszolidált beszámoló - B1. - B7.  költségvetési bevételek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</si>
  <si>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</si>
  <si>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</si>
  <si>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</si>
  <si>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</si>
  <si>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</si>
  <si>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</si>
  <si>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helyi önkormányzatok és költségvetési szerveik (B16)</t>
  </si>
  <si>
    <t>Működési célú támogatások államháztartáson belülről (=07+...+10+21+32) (B1)</t>
  </si>
  <si>
    <t>Vagyoni tipusú adók (=110+…+116) (B34)</t>
  </si>
  <si>
    <t>112</t>
  </si>
  <si>
    <t>ebből: magánszemélyek kommunális adója (B34)</t>
  </si>
  <si>
    <t>Értékesítési és forgalmi adók (=118+…+139) (B351)</t>
  </si>
  <si>
    <t>124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</si>
  <si>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</si>
  <si>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</si>
  <si>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</si>
  <si>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</si>
  <si>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</si>
  <si>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Közhatalmi bevételek (=93+94+104+109+168+169) (B3)</t>
  </si>
  <si>
    <t>Készletértékesítés ellenértéke (B401)</t>
  </si>
  <si>
    <t>Tulajdonosi bevételek (&gt;193+…+198) (B404)</t>
  </si>
  <si>
    <t>Ellátási díjak (B405)</t>
  </si>
  <si>
    <t>Kiszámlázott általános forgalmi adó (B406)</t>
  </si>
  <si>
    <t>Kamatbevételek (&gt;=203+204+205) (B408)</t>
  </si>
  <si>
    <t>Egyéb működési bevételek (&gt;=213+214) (B411)</t>
  </si>
  <si>
    <t>ebből: költségek visszatérítései (B411)</t>
  </si>
  <si>
    <t>Egyéb felhalmozási célú átvett pénzeszközök (=265+…+275) (B75)</t>
  </si>
  <si>
    <t>269</t>
  </si>
  <si>
    <t>ebből: pénzügyi vállalkozások (B75)</t>
  </si>
  <si>
    <t>Felhalmozási célú átvett pénzeszközök (=251+…+254+264) (B7)</t>
  </si>
  <si>
    <t>K03 - Önkormányzati (irányító szervi) konszolidált beszámoló - K9. Finanszírozási kiadások</t>
  </si>
  <si>
    <t>K04 - Önkormányzati (irányító szervi) konszolidált beszámoló -  B8. Finanszírozási bevételek</t>
  </si>
  <si>
    <t>Likviditási célú hitelek, kölcsönök felvétele pénzügyi vállalkozástól (B8112)</t>
  </si>
  <si>
    <t>Hitel-, kölcsönfelvétel pénzügyi vállalkozástól (=01+02+03) (B811)</t>
  </si>
  <si>
    <t>12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</si>
  <si>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</si>
  <si>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</si>
  <si>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</si>
  <si>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</si>
  <si>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</si>
  <si>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K12 - Önkormányzati (irányító szervi) konszolidált beszámoló - Konszolidált mérleg</t>
  </si>
  <si>
    <t>C/III-IV. Forintszámlák és Devizaszámlák (=C/III/1+C/III/2+CIV/1+C/IV/2)</t>
  </si>
  <si>
    <t>31</t>
  </si>
  <si>
    <t>K13 - Önkormányzati (irányító szervi) konszolidált beszámoló - Konszolidált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</si>
  <si>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</si>
  <si>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</si>
  <si>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</si>
  <si>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</si>
  <si>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</si>
  <si>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</si>
  <si>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</si>
  <si>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</si>
  <si>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</si>
  <si>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</si>
  <si>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</si>
  <si>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</si>
  <si>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</si>
  <si>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</si>
  <si>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</si>
  <si>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</si>
  <si>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</si>
  <si>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</si>
  <si>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17 Kapott (járó) kamatok és kamatjellegű eredményszemléletű bevételek</t>
  </si>
  <si>
    <t>VIII Pénzügyi műveletek eredményszemléletű bevételei (=16+17+18)</t>
  </si>
  <si>
    <t>19 Fizetendő kamatok és kamatjellegű ráfordítások</t>
  </si>
  <si>
    <t>IX Pénzügyi műveletek ráfordításai (=19+20+21)</t>
  </si>
  <si>
    <t>B)  PÉNZÜGYI MŰVELETEK EREDMÉNYE (=VIII-IX)</t>
  </si>
  <si>
    <t>C)  SZOKÁSOS EREDMÉNY (=±A±B)</t>
  </si>
  <si>
    <t>22 Felhalmozási célú támogatások eredményszemléletű bevételei</t>
  </si>
  <si>
    <t>X Rendkívüli eredményszemléletű bevételek (=22+23)</t>
  </si>
  <si>
    <t>D)  RENDKÍVÜLI EREDMÉNY(=X-XI)</t>
  </si>
  <si>
    <t>41</t>
  </si>
  <si>
    <t>E)  MÉRLEG SZERINTI EREDMÉNY (=±C±D)</t>
  </si>
  <si>
    <t>Előző
 időszak</t>
  </si>
  <si>
    <t>Tárgyi
 időszak</t>
  </si>
  <si>
    <t>MÉRLEG</t>
  </si>
  <si>
    <t>Ingatlanok</t>
  </si>
  <si>
    <t>BEVÉTELEK rovatszám szerint</t>
  </si>
  <si>
    <t>Rovat-
szám</t>
  </si>
  <si>
    <t>Rovat megnevezése</t>
  </si>
  <si>
    <t>Eredeti 
előirányzat</t>
  </si>
  <si>
    <t>Működési támogatások</t>
  </si>
  <si>
    <t>Felhalmozási célú önkormányzati támogatás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</si>
  <si>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</si>
  <si>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</si>
  <si>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</si>
  <si>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</si>
  <si>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</si>
  <si>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 (likvidhitel)</t>
  </si>
  <si>
    <t>Maradvány igénybevétele</t>
  </si>
  <si>
    <t>Bevételek összesen</t>
  </si>
  <si>
    <t>ÓVODAI ÉTKEZÉS</t>
  </si>
  <si>
    <t>ISKOLAI ÉTKEZÉS</t>
  </si>
  <si>
    <t>SZOCIÁLIS ÉTKEZÉS</t>
  </si>
  <si>
    <t>MUNKAHELYI ÉTKEZÉS</t>
  </si>
  <si>
    <t>KÖZTEMETŐ - FENNTARTÁS</t>
  </si>
  <si>
    <t>VÉDŐNŐI SZOLGÁLAT</t>
  </si>
  <si>
    <t>BEVÉTELEK ÖSSZESEN</t>
  </si>
  <si>
    <t>KÖZMŰVELŐDÉSI KÖNYVTÁR</t>
  </si>
  <si>
    <t>Központi irányítószervi támogatás</t>
  </si>
  <si>
    <t xml:space="preserve">Maradvány </t>
  </si>
  <si>
    <t>Önkormányzati szintű bevételek
rovatszám szerint</t>
  </si>
  <si>
    <t>Felhalmozási bevétel</t>
  </si>
  <si>
    <t>Finanszírozási bevételek</t>
  </si>
  <si>
    <t>Előző évi költségvetési maradvány</t>
  </si>
  <si>
    <t>KÖLTSÉGVETÉSI BEVÉTELEK</t>
  </si>
  <si>
    <t>KIADÁSOK rovatszám szerint</t>
  </si>
  <si>
    <t>Rovatszám</t>
  </si>
  <si>
    <t>Eredeti
előirányzat</t>
  </si>
  <si>
    <t>Személyi juttatások (1 fő éves bére)</t>
  </si>
  <si>
    <t>Munkaadókat terhelő járulékok</t>
  </si>
  <si>
    <t>Dologi kiadások</t>
  </si>
  <si>
    <t>Ellátottak pénzbeli juttatásai</t>
  </si>
  <si>
    <t>Egyéb működési célú kiadás</t>
  </si>
  <si>
    <t>511.</t>
  </si>
  <si>
    <t>Egyéb működési célú támogatások</t>
  </si>
  <si>
    <t>512.</t>
  </si>
  <si>
    <t>Tartalék</t>
  </si>
  <si>
    <t>Beruházások</t>
  </si>
  <si>
    <t>Felújítások</t>
  </si>
  <si>
    <t>Központi irányítószervi támogatás folyósítása</t>
  </si>
  <si>
    <t>Államháztartáson belüli megelőlegezés</t>
  </si>
  <si>
    <t>Finanszírozási kiadás</t>
  </si>
  <si>
    <t>Kiadások összesen</t>
  </si>
  <si>
    <t>ÖNKORMÁNYZATI KONYHA</t>
  </si>
  <si>
    <t>Személyi juttatások (2 fő éves bére)</t>
  </si>
  <si>
    <t>KÖZUTAK - HÍD ÜZEMELTETÉSE</t>
  </si>
  <si>
    <t>Dologi kiadás</t>
  </si>
  <si>
    <t>ZÖLDTERÜLET KEZELÉS</t>
  </si>
  <si>
    <t>KÖZVILÁGÍTÁS</t>
  </si>
  <si>
    <t>VÁROS- ÉS KÖZSÉGGAZDÁLKODÁS</t>
  </si>
  <si>
    <t>KÖZTEMETŐ FENNTARTÁS</t>
  </si>
  <si>
    <t>KÖZCÉLÚ FOGLALKOZTATÁS</t>
  </si>
  <si>
    <t>Kiadások mindösszesen</t>
  </si>
  <si>
    <t>Engedélyezett létszám</t>
  </si>
  <si>
    <t>Közfoglalkoztatottak létszáma</t>
  </si>
  <si>
    <t>Önkormányzati szintű kiadások 
rovatszám szerint</t>
  </si>
  <si>
    <t xml:space="preserve">Személyi juttatások </t>
  </si>
  <si>
    <t>Államháztartáson belüli megelőlegezés 
visszafizetése</t>
  </si>
  <si>
    <t>Finanszírozási kiadás likvidhitel törlesztés</t>
  </si>
  <si>
    <t>KÖLTSÉGVETÉSI KIADÁSOK</t>
  </si>
  <si>
    <t>17.  Költségvetés bevételek főösszesen (15-16)</t>
  </si>
  <si>
    <t>17.Költségvetési kiadások főösszesen (15-16)</t>
  </si>
  <si>
    <t>Bevételek főösszege(=40-41)</t>
  </si>
  <si>
    <t>Kiadások főösszege(=58-59)</t>
  </si>
  <si>
    <t>- Központi irányítószervi támogatás</t>
  </si>
  <si>
    <t>- Központi  irányító szervi támogatás</t>
  </si>
  <si>
    <t>Költségvetési évben esedékes kötelezettségek- személyi juttatásra</t>
  </si>
  <si>
    <t>Költségvetési évben esedékes kötelezettségek- dologi kiadásra</t>
  </si>
  <si>
    <t>Költségvetési évben esedékes kötelezettségek- beruházásokra</t>
  </si>
  <si>
    <t>Letétre fedezetkezelésre átvett pénzeszközök, biztosítékok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</si>
  <si>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</si>
  <si>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</si>
  <si>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</si>
  <si>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</si>
  <si>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</si>
  <si>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</si>
  <si>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</si>
  <si>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</si>
  <si>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</si>
  <si>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</si>
  <si>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</si>
  <si>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</si>
  <si>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</si>
  <si>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</si>
  <si>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</si>
  <si>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</si>
  <si>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>48.</t>
  </si>
  <si>
    <t>Személyi juttatások (48 fő átlag éves bére)</t>
  </si>
  <si>
    <t>Létszám adatok: 7 fő + 48 fő közcélú</t>
  </si>
  <si>
    <t>#</t>
  </si>
  <si>
    <t>G/I-III Nemzeti vagyon és egyéb eszközök induláskori értéke és változásai</t>
  </si>
  <si>
    <t>1. melléklet a 11/2016.(V.27.) önkormányzati rendelethez</t>
  </si>
  <si>
    <t>1.a melléklet a 11/2016.(V.27.)  önkormányzati rendelethez</t>
  </si>
  <si>
    <t>1.b melléklet a 11/2016.(V.27.)  önkormányzati rendelethez</t>
  </si>
  <si>
    <t>2. melléklet a 11/2016.(V.27.)  önkormányzati rendelethez</t>
  </si>
  <si>
    <t>2.a. melléklet a 11/2016.(V.27.)   önkormányzati rendelethez</t>
  </si>
  <si>
    <t>2/b melléklet a 11/2016.(V.27.)  önkormányzati rendelethez</t>
  </si>
  <si>
    <t>3. melléklet a 11/2016.(V.27.)   önkormányzati rendelethez</t>
  </si>
  <si>
    <t>4. melléklet a 11/2016.(V.27.)  önkormányzati rendelethez</t>
  </si>
  <si>
    <t>5. melléklet a 11/2016.(V.27.)  önkormányzati rendelethez</t>
  </si>
  <si>
    <t>6. melléklet a 11/2016.(V.27.)  önkormányzati rendelethez</t>
  </si>
  <si>
    <t>7. melléklet a 11/2016.(V.27.)  önkormányzati rendelethez</t>
  </si>
  <si>
    <t>8. melléklet a 11/2016.(V.27.)  önkormányzati rendelethez</t>
  </si>
  <si>
    <t>9. melléklet a 11/2016.(V.27.) 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</si>
</sst>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39">
    <xf numFmtId="0" fontId="0" fillId="0" borderId="0" xfId="0"/>
    <xf numFmtId="0" fontId="2" fillId="0" borderId="0" xfId="20">
      <alignment/>
      <protection/>
    </xf>
    <xf numFmtId="0" fontId="3" fillId="0" borderId="0" xfId="20" applyFont="1">
      <alignment/>
      <protection/>
    </xf>
    <xf numFmtId="0" fontId="4" fillId="0" borderId="1" xfId="20" applyFont="1" applyBorder="1" applyAlignment="1">
      <alignment vertical="center"/>
      <protection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0" xfId="20" applyFont="1">
      <alignment/>
      <protection/>
    </xf>
    <xf numFmtId="0" fontId="1" fillId="0" borderId="0" xfId="21">
      <alignment/>
      <protection/>
    </xf>
    <xf numFmtId="0" fontId="3" fillId="0" borderId="0" xfId="20" applyFont="1" applyBorder="1" applyAlignment="1">
      <alignment horizontal="right"/>
      <protection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3" fontId="3" fillId="0" borderId="2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3" fontId="9" fillId="0" borderId="1" xfId="0" applyNumberFormat="1" applyFont="1" applyBorder="1"/>
    <xf numFmtId="1" fontId="11" fillId="0" borderId="7" xfId="0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right" vertical="center"/>
    </xf>
    <xf numFmtId="0" fontId="11" fillId="0" borderId="0" xfId="21" applyFont="1">
      <alignment/>
      <protection/>
    </xf>
    <xf numFmtId="0" fontId="11" fillId="0" borderId="0" xfId="21" applyFont="1" applyAlignment="1">
      <alignment horizontal="right"/>
      <protection/>
    </xf>
    <xf numFmtId="0" fontId="11" fillId="0" borderId="0" xfId="21" applyFont="1" applyAlignment="1">
      <alignment/>
      <protection/>
    </xf>
    <xf numFmtId="0" fontId="3" fillId="0" borderId="0" xfId="21" applyFont="1">
      <alignment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textRotation="90" wrapText="1"/>
      <protection/>
    </xf>
    <xf numFmtId="1" fontId="11" fillId="0" borderId="1" xfId="22" applyNumberFormat="1" applyFont="1" applyBorder="1" applyAlignment="1">
      <alignment horizontal="right"/>
    </xf>
    <xf numFmtId="0" fontId="3" fillId="0" borderId="1" xfId="21" applyFont="1" applyBorder="1">
      <alignment/>
      <protection/>
    </xf>
    <xf numFmtId="1" fontId="11" fillId="0" borderId="1" xfId="21" applyNumberFormat="1" applyFont="1" applyBorder="1" applyAlignment="1">
      <alignment horizontal="right"/>
      <protection/>
    </xf>
    <xf numFmtId="1" fontId="10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left"/>
      <protection/>
    </xf>
    <xf numFmtId="1" fontId="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/>
      <protection/>
    </xf>
    <xf numFmtId="1" fontId="3" fillId="0" borderId="1" xfId="21" applyNumberFormat="1" applyFont="1" applyBorder="1" applyAlignment="1">
      <alignment horizontal="right"/>
      <protection/>
    </xf>
    <xf numFmtId="0" fontId="4" fillId="0" borderId="1" xfId="21" applyFont="1" applyBorder="1" applyAlignment="1">
      <alignment horizontal="left"/>
      <protection/>
    </xf>
    <xf numFmtId="0" fontId="4" fillId="0" borderId="1" xfId="21" applyFont="1" applyBorder="1" applyAlignment="1">
      <alignment/>
      <protection/>
    </xf>
    <xf numFmtId="2" fontId="11" fillId="0" borderId="1" xfId="22" applyNumberFormat="1" applyFont="1" applyBorder="1" applyAlignment="1">
      <alignment horizontal="right"/>
    </xf>
    <xf numFmtId="2" fontId="3" fillId="0" borderId="1" xfId="21" applyNumberFormat="1" applyFont="1" applyBorder="1">
      <alignment/>
      <protection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11" xfId="21" applyFont="1" applyBorder="1">
      <alignment/>
      <protection/>
    </xf>
    <xf numFmtId="0" fontId="16" fillId="0" borderId="12" xfId="21" applyFont="1" applyBorder="1" applyAlignment="1">
      <alignment horizontal="left" wrapText="1"/>
      <protection/>
    </xf>
    <xf numFmtId="0" fontId="15" fillId="0" borderId="13" xfId="21" applyFont="1" applyBorder="1" applyAlignment="1">
      <alignment horizontal="right"/>
      <protection/>
    </xf>
    <xf numFmtId="0" fontId="16" fillId="0" borderId="6" xfId="21" applyFont="1" applyBorder="1">
      <alignment/>
      <protection/>
    </xf>
    <xf numFmtId="0" fontId="16" fillId="0" borderId="1" xfId="21" applyFont="1" applyBorder="1" applyAlignment="1">
      <alignment horizontal="left"/>
      <protection/>
    </xf>
    <xf numFmtId="0" fontId="16" fillId="0" borderId="7" xfId="21" applyFont="1" applyBorder="1" applyAlignment="1">
      <alignment horizontal="right"/>
      <protection/>
    </xf>
    <xf numFmtId="0" fontId="15" fillId="0" borderId="6" xfId="21" applyFont="1" applyBorder="1">
      <alignment/>
      <protection/>
    </xf>
    <xf numFmtId="0" fontId="16" fillId="0" borderId="1" xfId="21" applyFont="1" applyBorder="1" applyAlignment="1">
      <alignment horizontal="left" wrapText="1"/>
      <protection/>
    </xf>
    <xf numFmtId="0" fontId="15" fillId="0" borderId="7" xfId="21" applyFont="1" applyBorder="1" applyAlignment="1">
      <alignment horizontal="right"/>
      <protection/>
    </xf>
    <xf numFmtId="0" fontId="16" fillId="0" borderId="8" xfId="21" applyFont="1" applyBorder="1">
      <alignment/>
      <protection/>
    </xf>
    <xf numFmtId="0" fontId="16" fillId="0" borderId="9" xfId="21" applyFont="1" applyBorder="1" applyAlignment="1">
      <alignment horizontal="left"/>
      <protection/>
    </xf>
    <xf numFmtId="0" fontId="16" fillId="0" borderId="10" xfId="2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15" fillId="0" borderId="4" xfId="21" applyFont="1" applyBorder="1" applyAlignment="1">
      <alignment horizontal="center" vertical="center"/>
      <protection/>
    </xf>
    <xf numFmtId="0" fontId="0" fillId="0" borderId="0" xfId="23">
      <alignment/>
      <protection/>
    </xf>
    <xf numFmtId="0" fontId="18" fillId="0" borderId="0" xfId="23" applyFont="1" applyAlignment="1">
      <alignment horizontal="center"/>
      <protection/>
    </xf>
    <xf numFmtId="0" fontId="17" fillId="0" borderId="0" xfId="23" applyFont="1">
      <alignment/>
      <protection/>
    </xf>
    <xf numFmtId="0" fontId="20" fillId="0" borderId="14" xfId="23" applyFont="1" applyBorder="1" applyAlignment="1">
      <alignment horizontal="center"/>
      <protection/>
    </xf>
    <xf numFmtId="0" fontId="19" fillId="0" borderId="14" xfId="23" applyFont="1" applyBorder="1" applyAlignment="1">
      <alignment horizontal="center"/>
      <protection/>
    </xf>
    <xf numFmtId="0" fontId="19" fillId="0" borderId="15" xfId="23" applyFont="1" applyBorder="1" applyAlignment="1">
      <alignment horizontal="left" wrapText="1" indent="1"/>
      <protection/>
    </xf>
    <xf numFmtId="3" fontId="19" fillId="0" borderId="14" xfId="23" applyNumberFormat="1" applyFont="1" applyBorder="1">
      <alignment/>
      <protection/>
    </xf>
    <xf numFmtId="3" fontId="11" fillId="0" borderId="14" xfId="23" applyNumberFormat="1" applyFont="1" applyBorder="1" applyAlignment="1">
      <alignment horizontal="right"/>
      <protection/>
    </xf>
    <xf numFmtId="0" fontId="19" fillId="0" borderId="16" xfId="23" applyFont="1" applyBorder="1" applyAlignment="1">
      <alignment horizontal="left" wrapText="1" indent="1"/>
      <protection/>
    </xf>
    <xf numFmtId="0" fontId="19" fillId="0" borderId="17" xfId="23" applyFont="1" applyBorder="1" applyAlignment="1">
      <alignment horizontal="left" wrapText="1" indent="1"/>
      <protection/>
    </xf>
    <xf numFmtId="0" fontId="19" fillId="0" borderId="18" xfId="23" applyFont="1" applyBorder="1" applyAlignment="1">
      <alignment horizontal="left" wrapText="1" indent="1"/>
      <protection/>
    </xf>
    <xf numFmtId="0" fontId="20" fillId="0" borderId="14" xfId="23" applyFont="1" applyBorder="1" applyAlignment="1">
      <alignment wrapText="1"/>
      <protection/>
    </xf>
    <xf numFmtId="3" fontId="20" fillId="0" borderId="14" xfId="23" applyNumberFormat="1" applyFont="1" applyBorder="1">
      <alignment/>
      <protection/>
    </xf>
    <xf numFmtId="3" fontId="10" fillId="0" borderId="14" xfId="23" applyNumberFormat="1" applyFont="1" applyBorder="1" applyAlignment="1">
      <alignment horizontal="right"/>
      <protection/>
    </xf>
    <xf numFmtId="3" fontId="19" fillId="0" borderId="18" xfId="23" applyNumberFormat="1" applyFont="1" applyBorder="1" applyAlignment="1">
      <alignment horizontal="right" wrapText="1" indent="1"/>
      <protection/>
    </xf>
    <xf numFmtId="3" fontId="19" fillId="0" borderId="14" xfId="23" applyNumberFormat="1" applyFont="1" applyBorder="1" applyAlignment="1">
      <alignment horizontal="right"/>
      <protection/>
    </xf>
    <xf numFmtId="3" fontId="19" fillId="0" borderId="15" xfId="23" applyNumberFormat="1" applyFont="1" applyBorder="1" applyAlignment="1">
      <alignment horizontal="right" wrapText="1" indent="1"/>
      <protection/>
    </xf>
    <xf numFmtId="0" fontId="19" fillId="0" borderId="14" xfId="23" applyFont="1" applyBorder="1" applyAlignment="1">
      <alignment horizontal="left" wrapText="1" indent="1"/>
      <protection/>
    </xf>
    <xf numFmtId="3" fontId="19" fillId="0" borderId="14" xfId="23" applyNumberFormat="1" applyFont="1" applyBorder="1" applyAlignment="1">
      <alignment horizontal="right" wrapText="1" indent="1"/>
      <protection/>
    </xf>
    <xf numFmtId="0" fontId="20" fillId="0" borderId="14" xfId="23" applyFont="1" applyFill="1" applyBorder="1" applyAlignment="1">
      <alignment horizontal="left" wrapText="1" indent="1"/>
      <protection/>
    </xf>
    <xf numFmtId="3" fontId="20" fillId="0" borderId="14" xfId="23" applyNumberFormat="1" applyFont="1" applyBorder="1" applyAlignment="1">
      <alignment horizontal="right"/>
      <protection/>
    </xf>
    <xf numFmtId="3" fontId="19" fillId="0" borderId="18" xfId="23" applyNumberFormat="1" applyFont="1" applyBorder="1" applyAlignment="1">
      <alignment wrapText="1"/>
      <protection/>
    </xf>
    <xf numFmtId="3" fontId="19" fillId="0" borderId="19" xfId="23" applyNumberFormat="1" applyFont="1" applyBorder="1" applyAlignment="1">
      <alignment horizontal="right" wrapText="1"/>
      <protection/>
    </xf>
    <xf numFmtId="3" fontId="19" fillId="0" borderId="15" xfId="23" applyNumberFormat="1" applyFont="1" applyBorder="1" applyAlignment="1">
      <alignment wrapText="1"/>
      <protection/>
    </xf>
    <xf numFmtId="3" fontId="19" fillId="0" borderId="14" xfId="23" applyNumberFormat="1" applyFont="1" applyBorder="1" applyAlignment="1">
      <alignment wrapText="1"/>
      <protection/>
    </xf>
    <xf numFmtId="3" fontId="19" fillId="0" borderId="14" xfId="23" applyNumberFormat="1" applyFont="1" applyBorder="1" applyAlignment="1">
      <alignment/>
      <protection/>
    </xf>
    <xf numFmtId="3" fontId="11" fillId="0" borderId="14" xfId="23" applyNumberFormat="1" applyFont="1" applyBorder="1" applyAlignment="1">
      <alignment/>
      <protection/>
    </xf>
    <xf numFmtId="0" fontId="20" fillId="0" borderId="18" xfId="23" applyFont="1" applyBorder="1" applyAlignment="1">
      <alignment horizontal="left" wrapText="1" indent="1"/>
      <protection/>
    </xf>
    <xf numFmtId="3" fontId="20" fillId="0" borderId="14" xfId="23" applyNumberFormat="1" applyFont="1" applyBorder="1" applyAlignment="1">
      <alignment/>
      <protection/>
    </xf>
    <xf numFmtId="3" fontId="20" fillId="0" borderId="19" xfId="23" applyNumberFormat="1" applyFont="1" applyBorder="1" applyAlignment="1">
      <alignment horizontal="right" wrapText="1"/>
      <protection/>
    </xf>
    <xf numFmtId="0" fontId="20" fillId="0" borderId="16" xfId="23" applyFont="1" applyBorder="1" applyAlignment="1">
      <alignment horizontal="left" wrapText="1" indent="1"/>
      <protection/>
    </xf>
    <xf numFmtId="0" fontId="11" fillId="0" borderId="0" xfId="23" applyFont="1">
      <alignment/>
      <protection/>
    </xf>
    <xf numFmtId="3" fontId="11" fillId="0" borderId="0" xfId="23" applyNumberFormat="1" applyFont="1">
      <alignment/>
      <protection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9" fillId="0" borderId="0" xfId="23" applyFont="1" applyAlignment="1">
      <alignment horizontal="right"/>
      <protection/>
    </xf>
    <xf numFmtId="0" fontId="19" fillId="0" borderId="20" xfId="23" applyFont="1" applyBorder="1" applyAlignment="1">
      <alignment horizontal="right" wrapText="1" indent="1"/>
      <protection/>
    </xf>
    <xf numFmtId="0" fontId="19" fillId="0" borderId="0" xfId="23" applyFont="1" applyAlignment="1">
      <alignment horizontal="left"/>
      <protection/>
    </xf>
    <xf numFmtId="0" fontId="11" fillId="0" borderId="0" xfId="0" applyFont="1" applyAlignment="1">
      <alignment horizontal="right"/>
    </xf>
    <xf numFmtId="0" fontId="1" fillId="0" borderId="0" xfId="21" applyAlignment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0" xfId="21" applyFont="1">
      <alignment/>
      <protection/>
    </xf>
    <xf numFmtId="0" fontId="1" fillId="0" borderId="1" xfId="21" applyBorder="1">
      <alignment/>
      <protection/>
    </xf>
    <xf numFmtId="0" fontId="5" fillId="0" borderId="1" xfId="21" applyFont="1" applyBorder="1">
      <alignment/>
      <protection/>
    </xf>
    <xf numFmtId="0" fontId="1" fillId="0" borderId="0" xfId="21" applyBorder="1">
      <alignment/>
      <protection/>
    </xf>
    <xf numFmtId="0" fontId="1" fillId="0" borderId="1" xfId="21" applyFont="1" applyBorder="1">
      <alignment/>
      <protection/>
    </xf>
    <xf numFmtId="0" fontId="5" fillId="0" borderId="1" xfId="21" applyFont="1" applyBorder="1" applyAlignment="1">
      <alignment wrapText="1"/>
      <protection/>
    </xf>
    <xf numFmtId="0" fontId="1" fillId="0" borderId="0" xfId="21" applyFont="1">
      <alignment/>
      <protection/>
    </xf>
    <xf numFmtId="0" fontId="9" fillId="0" borderId="0" xfId="21" applyFont="1">
      <alignment/>
      <protection/>
    </xf>
    <xf numFmtId="0" fontId="1" fillId="0" borderId="0" xfId="21" applyBorder="1" applyAlignment="1">
      <alignment horizontal="center"/>
      <protection/>
    </xf>
    <xf numFmtId="0" fontId="6" fillId="0" borderId="1" xfId="21" applyFont="1" applyBorder="1">
      <alignment/>
      <protection/>
    </xf>
    <xf numFmtId="0" fontId="1" fillId="0" borderId="1" xfId="21" applyFont="1" applyBorder="1" applyAlignment="1">
      <alignment horizontal="right"/>
      <protection/>
    </xf>
    <xf numFmtId="0" fontId="22" fillId="0" borderId="1" xfId="21" applyFont="1" applyBorder="1">
      <alignment/>
      <protection/>
    </xf>
    <xf numFmtId="0" fontId="23" fillId="0" borderId="1" xfId="21" applyFont="1" applyBorder="1" applyAlignment="1">
      <alignment horizontal="left"/>
      <protection/>
    </xf>
    <xf numFmtId="0" fontId="5" fillId="0" borderId="1" xfId="21" applyFont="1" applyBorder="1" applyAlignment="1">
      <alignment horizontal="left" vertical="center"/>
      <protection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" xfId="21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right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1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 applyAlignment="1">
      <alignment wrapText="1"/>
      <protection/>
    </xf>
    <xf numFmtId="0" fontId="11" fillId="0" borderId="0" xfId="0" applyFont="1" applyAlignment="1">
      <alignment horizontal="right"/>
    </xf>
    <xf numFmtId="0" fontId="3" fillId="0" borderId="21" xfId="21" applyFont="1" applyBorder="1" applyAlignment="1">
      <alignment horizontal="right"/>
      <protection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3" fillId="0" borderId="0" xfId="21" applyFont="1" applyBorder="1">
      <alignment/>
      <protection/>
    </xf>
    <xf numFmtId="1" fontId="4" fillId="0" borderId="0" xfId="21" applyNumberFormat="1" applyFont="1" applyBorder="1">
      <alignment/>
      <protection/>
    </xf>
    <xf numFmtId="2" fontId="3" fillId="0" borderId="0" xfId="21" applyNumberFormat="1" applyFont="1" applyBorder="1">
      <alignment/>
      <protection/>
    </xf>
    <xf numFmtId="1" fontId="10" fillId="0" borderId="0" xfId="21" applyNumberFormat="1" applyFont="1" applyBorder="1" applyAlignment="1">
      <alignment/>
      <protection/>
    </xf>
    <xf numFmtId="0" fontId="1" fillId="0" borderId="1" xfId="20" applyFont="1" applyBorder="1">
      <alignment/>
      <protection/>
    </xf>
    <xf numFmtId="0" fontId="25" fillId="0" borderId="1" xfId="20" applyFont="1" applyBorder="1" applyAlignment="1">
      <alignment horizontal="center" vertical="top" wrapText="1"/>
      <protection/>
    </xf>
    <xf numFmtId="3" fontId="26" fillId="0" borderId="1" xfId="20" applyNumberFormat="1" applyFont="1" applyBorder="1">
      <alignment/>
      <protection/>
    </xf>
    <xf numFmtId="0" fontId="25" fillId="0" borderId="1" xfId="20" applyFont="1" applyBorder="1">
      <alignment/>
      <protection/>
    </xf>
    <xf numFmtId="0" fontId="22" fillId="0" borderId="1" xfId="0" applyFont="1" applyBorder="1"/>
    <xf numFmtId="49" fontId="1" fillId="0" borderId="1" xfId="20" applyNumberFormat="1" applyFont="1" applyBorder="1">
      <alignment/>
      <protection/>
    </xf>
    <xf numFmtId="3" fontId="5" fillId="0" borderId="1" xfId="20" applyNumberFormat="1" applyFont="1" applyBorder="1">
      <alignment/>
      <protection/>
    </xf>
    <xf numFmtId="0" fontId="22" fillId="0" borderId="0" xfId="0" applyFont="1"/>
    <xf numFmtId="0" fontId="5" fillId="0" borderId="1" xfId="20" applyFont="1" applyBorder="1">
      <alignment/>
      <protection/>
    </xf>
    <xf numFmtId="0" fontId="27" fillId="0" borderId="1" xfId="23" applyFont="1" applyBorder="1" applyAlignment="1">
      <alignment horizontal="center"/>
      <protection/>
    </xf>
    <xf numFmtId="0" fontId="25" fillId="0" borderId="1" xfId="20" applyFont="1" applyBorder="1" applyAlignment="1">
      <alignment horizontal="left" vertical="top" wrapText="1"/>
      <protection/>
    </xf>
    <xf numFmtId="3" fontId="25" fillId="0" borderId="1" xfId="20" applyNumberFormat="1" applyFont="1" applyBorder="1" applyAlignment="1">
      <alignment horizontal="right" vertical="top" wrapText="1"/>
      <protection/>
    </xf>
    <xf numFmtId="3" fontId="25" fillId="0" borderId="1" xfId="20" applyNumberFormat="1" applyFont="1" applyBorder="1">
      <alignment/>
      <protection/>
    </xf>
    <xf numFmtId="0" fontId="26" fillId="0" borderId="1" xfId="20" applyFont="1" applyBorder="1" applyAlignment="1">
      <alignment horizontal="left" vertical="top" wrapText="1"/>
      <protection/>
    </xf>
    <xf numFmtId="3" fontId="26" fillId="0" borderId="1" xfId="20" applyNumberFormat="1" applyFont="1" applyBorder="1" applyAlignment="1">
      <alignment horizontal="right" vertical="top" wrapText="1"/>
      <protection/>
    </xf>
    <xf numFmtId="0" fontId="25" fillId="0" borderId="1" xfId="0" applyFont="1" applyBorder="1" applyAlignment="1">
      <alignment horizontal="left" vertical="top" wrapText="1"/>
    </xf>
    <xf numFmtId="3" fontId="25" fillId="0" borderId="1" xfId="0" applyNumberFormat="1" applyFont="1" applyBorder="1" applyAlignment="1">
      <alignment horizontal="right" vertical="top" wrapText="1"/>
    </xf>
    <xf numFmtId="0" fontId="26" fillId="0" borderId="1" xfId="20" applyFont="1" applyBorder="1">
      <alignment/>
      <protection/>
    </xf>
    <xf numFmtId="49" fontId="25" fillId="0" borderId="1" xfId="20" applyNumberFormat="1" applyFont="1" applyBorder="1">
      <alignment/>
      <protection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8" fillId="0" borderId="0" xfId="26">
      <alignment/>
      <protection/>
    </xf>
    <xf numFmtId="0" fontId="3" fillId="0" borderId="1" xfId="26" applyFont="1" applyFill="1" applyBorder="1" applyAlignment="1">
      <alignment horizontal="center" vertical="top" wrapText="1"/>
      <protection/>
    </xf>
    <xf numFmtId="0" fontId="1" fillId="0" borderId="1" xfId="26" applyFont="1" applyBorder="1" applyAlignment="1">
      <alignment horizontal="center" vertical="top" wrapText="1"/>
      <protection/>
    </xf>
    <xf numFmtId="0" fontId="1" fillId="0" borderId="1" xfId="26" applyFont="1" applyBorder="1" applyAlignment="1">
      <alignment horizontal="left" vertical="top" wrapText="1"/>
      <protection/>
    </xf>
    <xf numFmtId="3" fontId="1" fillId="0" borderId="1" xfId="26" applyNumberFormat="1" applyFont="1" applyBorder="1" applyAlignment="1">
      <alignment horizontal="right" vertical="top" wrapText="1"/>
      <protection/>
    </xf>
    <xf numFmtId="0" fontId="5" fillId="0" borderId="1" xfId="26" applyFont="1" applyBorder="1" applyAlignment="1">
      <alignment horizontal="center" vertical="top" wrapText="1"/>
      <protection/>
    </xf>
    <xf numFmtId="0" fontId="5" fillId="0" borderId="1" xfId="26" applyFont="1" applyBorder="1" applyAlignment="1">
      <alignment horizontal="left" vertical="top" wrapText="1"/>
      <protection/>
    </xf>
    <xf numFmtId="3" fontId="5" fillId="0" borderId="1" xfId="26" applyNumberFormat="1" applyFont="1" applyBorder="1" applyAlignment="1">
      <alignment horizontal="right" vertical="top" wrapText="1"/>
      <protection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20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2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3" fillId="0" borderId="21" xfId="20" applyFont="1" applyBorder="1" applyAlignment="1">
      <alignment horizontal="right"/>
      <protection/>
    </xf>
    <xf numFmtId="0" fontId="4" fillId="0" borderId="23" xfId="20" applyFont="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4" fillId="0" borderId="0" xfId="21" applyFont="1" applyAlignment="1">
      <alignment horizontal="center" vertical="center"/>
      <protection/>
    </xf>
    <xf numFmtId="0" fontId="11" fillId="0" borderId="0" xfId="0" applyFont="1" applyAlignment="1">
      <alignment horizontal="right"/>
    </xf>
    <xf numFmtId="0" fontId="3" fillId="0" borderId="0" xfId="20" applyFont="1" applyBorder="1" applyAlignment="1">
      <alignment horizontal="right"/>
      <protection/>
    </xf>
    <xf numFmtId="0" fontId="6" fillId="0" borderId="0" xfId="21" applyFont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24" fillId="0" borderId="1" xfId="21" applyFont="1" applyBorder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0" fontId="11" fillId="0" borderId="0" xfId="21" applyFont="1" applyAlignment="1">
      <alignment horizontal="right"/>
      <protection/>
    </xf>
    <xf numFmtId="0" fontId="10" fillId="0" borderId="1" xfId="21" applyFont="1" applyBorder="1" applyAlignment="1">
      <alignment horizontal="center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horizontal="center"/>
      <protection/>
    </xf>
    <xf numFmtId="0" fontId="3" fillId="0" borderId="0" xfId="21" applyFont="1" applyBorder="1" applyAlignment="1">
      <alignment horizontal="right"/>
      <protection/>
    </xf>
    <xf numFmtId="0" fontId="12" fillId="0" borderId="1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left"/>
      <protection/>
    </xf>
    <xf numFmtId="0" fontId="10" fillId="0" borderId="1" xfId="21" applyFont="1" applyBorder="1" applyAlignment="1">
      <alignment horizontal="left"/>
      <protection/>
    </xf>
    <xf numFmtId="0" fontId="4" fillId="0" borderId="1" xfId="21" applyFont="1" applyBorder="1" applyAlignment="1">
      <alignment horizontal="left"/>
      <protection/>
    </xf>
    <xf numFmtId="0" fontId="10" fillId="0" borderId="0" xfId="21" applyFont="1" applyBorder="1" applyAlignment="1">
      <alignment horizontal="left"/>
      <protection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3" fillId="0" borderId="24" xfId="0" applyFont="1" applyFill="1" applyBorder="1" applyAlignment="1">
      <alignment horizontal="center" vertical="top" wrapText="1"/>
    </xf>
    <xf numFmtId="0" fontId="0" fillId="0" borderId="25" xfId="0" applyFill="1" applyBorder="1"/>
    <xf numFmtId="0" fontId="0" fillId="0" borderId="26" xfId="0" applyFill="1" applyBorder="1"/>
    <xf numFmtId="0" fontId="10" fillId="0" borderId="0" xfId="0" applyFont="1" applyAlignment="1">
      <alignment horizontal="center" vertical="center" wrapText="1"/>
    </xf>
    <xf numFmtId="0" fontId="11" fillId="0" borderId="0" xfId="23" applyFont="1" applyAlignment="1">
      <alignment horizontal="left"/>
      <protection/>
    </xf>
    <xf numFmtId="0" fontId="19" fillId="0" borderId="0" xfId="23" applyFont="1" applyAlignment="1">
      <alignment horizontal="right"/>
      <protection/>
    </xf>
    <xf numFmtId="0" fontId="20" fillId="0" borderId="0" xfId="23" applyFont="1" applyAlignment="1">
      <alignment horizontal="center"/>
      <protection/>
    </xf>
    <xf numFmtId="0" fontId="19" fillId="0" borderId="0" xfId="23" applyFont="1" applyAlignment="1">
      <alignment horizontal="left"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 3" xfId="21"/>
    <cellStyle name="Ezres 2" xfId="22"/>
    <cellStyle name="Normál 2 2" xfId="23"/>
    <cellStyle name="Normál 4" xfId="24"/>
    <cellStyle name="Normal_KTRSZJ" xfId="25"/>
    <cellStyle name="Normál 2 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K1"/>
    </sheetView>
  </sheetViews>
  <sheetFormatPr defaultColWidth="9.140625" defaultRowHeight="15"/>
  <cols>
    <col min="1" max="1" width="4.8515625" style="1" customWidth="1"/>
    <col min="2" max="2" width="78.00390625" style="1" customWidth="1"/>
    <col min="3" max="3" width="11.28125" style="1" customWidth="1"/>
    <col min="4" max="4" width="12.7109375" style="1" customWidth="1"/>
    <col min="5" max="6" width="11.28125" style="1" customWidth="1"/>
    <col min="7" max="7" width="12.7109375" style="1" customWidth="1"/>
    <col min="8" max="9" width="11.28125" style="1" customWidth="1"/>
    <col min="10" max="10" width="12.7109375" style="1" customWidth="1"/>
    <col min="11" max="11" width="11.28125" style="1" customWidth="1"/>
    <col min="12" max="256" width="9.140625" style="1" customWidth="1"/>
    <col min="257" max="257" width="4.8515625" style="1" customWidth="1"/>
    <col min="258" max="258" width="82.00390625" style="1" customWidth="1"/>
    <col min="259" max="259" width="9.57421875" style="1" customWidth="1"/>
    <col min="260" max="260" width="10.28125" style="1" customWidth="1"/>
    <col min="261" max="261" width="8.28125" style="1" customWidth="1"/>
    <col min="262" max="512" width="9.140625" style="1" customWidth="1"/>
    <col min="513" max="513" width="4.8515625" style="1" customWidth="1"/>
    <col min="514" max="514" width="82.00390625" style="1" customWidth="1"/>
    <col min="515" max="515" width="9.57421875" style="1" customWidth="1"/>
    <col min="516" max="516" width="10.28125" style="1" customWidth="1"/>
    <col min="517" max="517" width="8.28125" style="1" customWidth="1"/>
    <col min="518" max="768" width="9.140625" style="1" customWidth="1"/>
    <col min="769" max="769" width="4.8515625" style="1" customWidth="1"/>
    <col min="770" max="770" width="82.00390625" style="1" customWidth="1"/>
    <col min="771" max="771" width="9.57421875" style="1" customWidth="1"/>
    <col min="772" max="772" width="10.28125" style="1" customWidth="1"/>
    <col min="773" max="773" width="8.28125" style="1" customWidth="1"/>
    <col min="774" max="1024" width="9.140625" style="1" customWidth="1"/>
    <col min="1025" max="1025" width="4.8515625" style="1" customWidth="1"/>
    <col min="1026" max="1026" width="82.00390625" style="1" customWidth="1"/>
    <col min="1027" max="1027" width="9.57421875" style="1" customWidth="1"/>
    <col min="1028" max="1028" width="10.28125" style="1" customWidth="1"/>
    <col min="1029" max="1029" width="8.28125" style="1" customWidth="1"/>
    <col min="1030" max="1280" width="9.140625" style="1" customWidth="1"/>
    <col min="1281" max="1281" width="4.8515625" style="1" customWidth="1"/>
    <col min="1282" max="1282" width="82.00390625" style="1" customWidth="1"/>
    <col min="1283" max="1283" width="9.57421875" style="1" customWidth="1"/>
    <col min="1284" max="1284" width="10.28125" style="1" customWidth="1"/>
    <col min="1285" max="1285" width="8.28125" style="1" customWidth="1"/>
    <col min="1286" max="1536" width="9.140625" style="1" customWidth="1"/>
    <col min="1537" max="1537" width="4.8515625" style="1" customWidth="1"/>
    <col min="1538" max="1538" width="82.00390625" style="1" customWidth="1"/>
    <col min="1539" max="1539" width="9.57421875" style="1" customWidth="1"/>
    <col min="1540" max="1540" width="10.28125" style="1" customWidth="1"/>
    <col min="1541" max="1541" width="8.28125" style="1" customWidth="1"/>
    <col min="1542" max="1792" width="9.140625" style="1" customWidth="1"/>
    <col min="1793" max="1793" width="4.8515625" style="1" customWidth="1"/>
    <col min="1794" max="1794" width="82.00390625" style="1" customWidth="1"/>
    <col min="1795" max="1795" width="9.57421875" style="1" customWidth="1"/>
    <col min="1796" max="1796" width="10.28125" style="1" customWidth="1"/>
    <col min="1797" max="1797" width="8.28125" style="1" customWidth="1"/>
    <col min="1798" max="2048" width="9.140625" style="1" customWidth="1"/>
    <col min="2049" max="2049" width="4.8515625" style="1" customWidth="1"/>
    <col min="2050" max="2050" width="82.00390625" style="1" customWidth="1"/>
    <col min="2051" max="2051" width="9.57421875" style="1" customWidth="1"/>
    <col min="2052" max="2052" width="10.28125" style="1" customWidth="1"/>
    <col min="2053" max="2053" width="8.28125" style="1" customWidth="1"/>
    <col min="2054" max="2304" width="9.140625" style="1" customWidth="1"/>
    <col min="2305" max="2305" width="4.8515625" style="1" customWidth="1"/>
    <col min="2306" max="2306" width="82.00390625" style="1" customWidth="1"/>
    <col min="2307" max="2307" width="9.57421875" style="1" customWidth="1"/>
    <col min="2308" max="2308" width="10.28125" style="1" customWidth="1"/>
    <col min="2309" max="2309" width="8.28125" style="1" customWidth="1"/>
    <col min="2310" max="2560" width="9.140625" style="1" customWidth="1"/>
    <col min="2561" max="2561" width="4.8515625" style="1" customWidth="1"/>
    <col min="2562" max="2562" width="82.00390625" style="1" customWidth="1"/>
    <col min="2563" max="2563" width="9.57421875" style="1" customWidth="1"/>
    <col min="2564" max="2564" width="10.28125" style="1" customWidth="1"/>
    <col min="2565" max="2565" width="8.28125" style="1" customWidth="1"/>
    <col min="2566" max="2816" width="9.140625" style="1" customWidth="1"/>
    <col min="2817" max="2817" width="4.8515625" style="1" customWidth="1"/>
    <col min="2818" max="2818" width="82.00390625" style="1" customWidth="1"/>
    <col min="2819" max="2819" width="9.57421875" style="1" customWidth="1"/>
    <col min="2820" max="2820" width="10.28125" style="1" customWidth="1"/>
    <col min="2821" max="2821" width="8.28125" style="1" customWidth="1"/>
    <col min="2822" max="3072" width="9.140625" style="1" customWidth="1"/>
    <col min="3073" max="3073" width="4.8515625" style="1" customWidth="1"/>
    <col min="3074" max="3074" width="82.00390625" style="1" customWidth="1"/>
    <col min="3075" max="3075" width="9.57421875" style="1" customWidth="1"/>
    <col min="3076" max="3076" width="10.28125" style="1" customWidth="1"/>
    <col min="3077" max="3077" width="8.28125" style="1" customWidth="1"/>
    <col min="3078" max="3328" width="9.140625" style="1" customWidth="1"/>
    <col min="3329" max="3329" width="4.8515625" style="1" customWidth="1"/>
    <col min="3330" max="3330" width="82.00390625" style="1" customWidth="1"/>
    <col min="3331" max="3331" width="9.57421875" style="1" customWidth="1"/>
    <col min="3332" max="3332" width="10.28125" style="1" customWidth="1"/>
    <col min="3333" max="3333" width="8.28125" style="1" customWidth="1"/>
    <col min="3334" max="3584" width="9.140625" style="1" customWidth="1"/>
    <col min="3585" max="3585" width="4.8515625" style="1" customWidth="1"/>
    <col min="3586" max="3586" width="82.00390625" style="1" customWidth="1"/>
    <col min="3587" max="3587" width="9.57421875" style="1" customWidth="1"/>
    <col min="3588" max="3588" width="10.28125" style="1" customWidth="1"/>
    <col min="3589" max="3589" width="8.28125" style="1" customWidth="1"/>
    <col min="3590" max="3840" width="9.140625" style="1" customWidth="1"/>
    <col min="3841" max="3841" width="4.8515625" style="1" customWidth="1"/>
    <col min="3842" max="3842" width="82.00390625" style="1" customWidth="1"/>
    <col min="3843" max="3843" width="9.57421875" style="1" customWidth="1"/>
    <col min="3844" max="3844" width="10.28125" style="1" customWidth="1"/>
    <col min="3845" max="3845" width="8.28125" style="1" customWidth="1"/>
    <col min="3846" max="4096" width="9.140625" style="1" customWidth="1"/>
    <col min="4097" max="4097" width="4.8515625" style="1" customWidth="1"/>
    <col min="4098" max="4098" width="82.00390625" style="1" customWidth="1"/>
    <col min="4099" max="4099" width="9.57421875" style="1" customWidth="1"/>
    <col min="4100" max="4100" width="10.28125" style="1" customWidth="1"/>
    <col min="4101" max="4101" width="8.28125" style="1" customWidth="1"/>
    <col min="4102" max="4352" width="9.140625" style="1" customWidth="1"/>
    <col min="4353" max="4353" width="4.8515625" style="1" customWidth="1"/>
    <col min="4354" max="4354" width="82.00390625" style="1" customWidth="1"/>
    <col min="4355" max="4355" width="9.57421875" style="1" customWidth="1"/>
    <col min="4356" max="4356" width="10.28125" style="1" customWidth="1"/>
    <col min="4357" max="4357" width="8.28125" style="1" customWidth="1"/>
    <col min="4358" max="4608" width="9.140625" style="1" customWidth="1"/>
    <col min="4609" max="4609" width="4.8515625" style="1" customWidth="1"/>
    <col min="4610" max="4610" width="82.00390625" style="1" customWidth="1"/>
    <col min="4611" max="4611" width="9.57421875" style="1" customWidth="1"/>
    <col min="4612" max="4612" width="10.28125" style="1" customWidth="1"/>
    <col min="4613" max="4613" width="8.28125" style="1" customWidth="1"/>
    <col min="4614" max="4864" width="9.140625" style="1" customWidth="1"/>
    <col min="4865" max="4865" width="4.8515625" style="1" customWidth="1"/>
    <col min="4866" max="4866" width="82.00390625" style="1" customWidth="1"/>
    <col min="4867" max="4867" width="9.57421875" style="1" customWidth="1"/>
    <col min="4868" max="4868" width="10.28125" style="1" customWidth="1"/>
    <col min="4869" max="4869" width="8.28125" style="1" customWidth="1"/>
    <col min="4870" max="5120" width="9.140625" style="1" customWidth="1"/>
    <col min="5121" max="5121" width="4.8515625" style="1" customWidth="1"/>
    <col min="5122" max="5122" width="82.00390625" style="1" customWidth="1"/>
    <col min="5123" max="5123" width="9.57421875" style="1" customWidth="1"/>
    <col min="5124" max="5124" width="10.28125" style="1" customWidth="1"/>
    <col min="5125" max="5125" width="8.28125" style="1" customWidth="1"/>
    <col min="5126" max="5376" width="9.140625" style="1" customWidth="1"/>
    <col min="5377" max="5377" width="4.8515625" style="1" customWidth="1"/>
    <col min="5378" max="5378" width="82.00390625" style="1" customWidth="1"/>
    <col min="5379" max="5379" width="9.57421875" style="1" customWidth="1"/>
    <col min="5380" max="5380" width="10.28125" style="1" customWidth="1"/>
    <col min="5381" max="5381" width="8.28125" style="1" customWidth="1"/>
    <col min="5382" max="5632" width="9.140625" style="1" customWidth="1"/>
    <col min="5633" max="5633" width="4.8515625" style="1" customWidth="1"/>
    <col min="5634" max="5634" width="82.00390625" style="1" customWidth="1"/>
    <col min="5635" max="5635" width="9.57421875" style="1" customWidth="1"/>
    <col min="5636" max="5636" width="10.28125" style="1" customWidth="1"/>
    <col min="5637" max="5637" width="8.28125" style="1" customWidth="1"/>
    <col min="5638" max="5888" width="9.140625" style="1" customWidth="1"/>
    <col min="5889" max="5889" width="4.8515625" style="1" customWidth="1"/>
    <col min="5890" max="5890" width="82.00390625" style="1" customWidth="1"/>
    <col min="5891" max="5891" width="9.57421875" style="1" customWidth="1"/>
    <col min="5892" max="5892" width="10.28125" style="1" customWidth="1"/>
    <col min="5893" max="5893" width="8.28125" style="1" customWidth="1"/>
    <col min="5894" max="6144" width="9.140625" style="1" customWidth="1"/>
    <col min="6145" max="6145" width="4.8515625" style="1" customWidth="1"/>
    <col min="6146" max="6146" width="82.00390625" style="1" customWidth="1"/>
    <col min="6147" max="6147" width="9.57421875" style="1" customWidth="1"/>
    <col min="6148" max="6148" width="10.28125" style="1" customWidth="1"/>
    <col min="6149" max="6149" width="8.28125" style="1" customWidth="1"/>
    <col min="6150" max="6400" width="9.140625" style="1" customWidth="1"/>
    <col min="6401" max="6401" width="4.8515625" style="1" customWidth="1"/>
    <col min="6402" max="6402" width="82.00390625" style="1" customWidth="1"/>
    <col min="6403" max="6403" width="9.57421875" style="1" customWidth="1"/>
    <col min="6404" max="6404" width="10.28125" style="1" customWidth="1"/>
    <col min="6405" max="6405" width="8.28125" style="1" customWidth="1"/>
    <col min="6406" max="6656" width="9.140625" style="1" customWidth="1"/>
    <col min="6657" max="6657" width="4.8515625" style="1" customWidth="1"/>
    <col min="6658" max="6658" width="82.00390625" style="1" customWidth="1"/>
    <col min="6659" max="6659" width="9.57421875" style="1" customWidth="1"/>
    <col min="6660" max="6660" width="10.28125" style="1" customWidth="1"/>
    <col min="6661" max="6661" width="8.28125" style="1" customWidth="1"/>
    <col min="6662" max="6912" width="9.140625" style="1" customWidth="1"/>
    <col min="6913" max="6913" width="4.8515625" style="1" customWidth="1"/>
    <col min="6914" max="6914" width="82.00390625" style="1" customWidth="1"/>
    <col min="6915" max="6915" width="9.57421875" style="1" customWidth="1"/>
    <col min="6916" max="6916" width="10.28125" style="1" customWidth="1"/>
    <col min="6917" max="6917" width="8.28125" style="1" customWidth="1"/>
    <col min="6918" max="7168" width="9.140625" style="1" customWidth="1"/>
    <col min="7169" max="7169" width="4.8515625" style="1" customWidth="1"/>
    <col min="7170" max="7170" width="82.00390625" style="1" customWidth="1"/>
    <col min="7171" max="7171" width="9.57421875" style="1" customWidth="1"/>
    <col min="7172" max="7172" width="10.28125" style="1" customWidth="1"/>
    <col min="7173" max="7173" width="8.28125" style="1" customWidth="1"/>
    <col min="7174" max="7424" width="9.140625" style="1" customWidth="1"/>
    <col min="7425" max="7425" width="4.8515625" style="1" customWidth="1"/>
    <col min="7426" max="7426" width="82.00390625" style="1" customWidth="1"/>
    <col min="7427" max="7427" width="9.57421875" style="1" customWidth="1"/>
    <col min="7428" max="7428" width="10.28125" style="1" customWidth="1"/>
    <col min="7429" max="7429" width="8.28125" style="1" customWidth="1"/>
    <col min="7430" max="7680" width="9.140625" style="1" customWidth="1"/>
    <col min="7681" max="7681" width="4.8515625" style="1" customWidth="1"/>
    <col min="7682" max="7682" width="82.00390625" style="1" customWidth="1"/>
    <col min="7683" max="7683" width="9.57421875" style="1" customWidth="1"/>
    <col min="7684" max="7684" width="10.28125" style="1" customWidth="1"/>
    <col min="7685" max="7685" width="8.28125" style="1" customWidth="1"/>
    <col min="7686" max="7936" width="9.140625" style="1" customWidth="1"/>
    <col min="7937" max="7937" width="4.8515625" style="1" customWidth="1"/>
    <col min="7938" max="7938" width="82.00390625" style="1" customWidth="1"/>
    <col min="7939" max="7939" width="9.57421875" style="1" customWidth="1"/>
    <col min="7940" max="7940" width="10.28125" style="1" customWidth="1"/>
    <col min="7941" max="7941" width="8.28125" style="1" customWidth="1"/>
    <col min="7942" max="8192" width="9.140625" style="1" customWidth="1"/>
    <col min="8193" max="8193" width="4.8515625" style="1" customWidth="1"/>
    <col min="8194" max="8194" width="82.00390625" style="1" customWidth="1"/>
    <col min="8195" max="8195" width="9.57421875" style="1" customWidth="1"/>
    <col min="8196" max="8196" width="10.28125" style="1" customWidth="1"/>
    <col min="8197" max="8197" width="8.28125" style="1" customWidth="1"/>
    <col min="8198" max="8448" width="9.140625" style="1" customWidth="1"/>
    <col min="8449" max="8449" width="4.8515625" style="1" customWidth="1"/>
    <col min="8450" max="8450" width="82.00390625" style="1" customWidth="1"/>
    <col min="8451" max="8451" width="9.57421875" style="1" customWidth="1"/>
    <col min="8452" max="8452" width="10.28125" style="1" customWidth="1"/>
    <col min="8453" max="8453" width="8.28125" style="1" customWidth="1"/>
    <col min="8454" max="8704" width="9.140625" style="1" customWidth="1"/>
    <col min="8705" max="8705" width="4.8515625" style="1" customWidth="1"/>
    <col min="8706" max="8706" width="82.00390625" style="1" customWidth="1"/>
    <col min="8707" max="8707" width="9.57421875" style="1" customWidth="1"/>
    <col min="8708" max="8708" width="10.28125" style="1" customWidth="1"/>
    <col min="8709" max="8709" width="8.28125" style="1" customWidth="1"/>
    <col min="8710" max="8960" width="9.140625" style="1" customWidth="1"/>
    <col min="8961" max="8961" width="4.8515625" style="1" customWidth="1"/>
    <col min="8962" max="8962" width="82.00390625" style="1" customWidth="1"/>
    <col min="8963" max="8963" width="9.57421875" style="1" customWidth="1"/>
    <col min="8964" max="8964" width="10.28125" style="1" customWidth="1"/>
    <col min="8965" max="8965" width="8.28125" style="1" customWidth="1"/>
    <col min="8966" max="9216" width="9.140625" style="1" customWidth="1"/>
    <col min="9217" max="9217" width="4.8515625" style="1" customWidth="1"/>
    <col min="9218" max="9218" width="82.00390625" style="1" customWidth="1"/>
    <col min="9219" max="9219" width="9.57421875" style="1" customWidth="1"/>
    <col min="9220" max="9220" width="10.28125" style="1" customWidth="1"/>
    <col min="9221" max="9221" width="8.28125" style="1" customWidth="1"/>
    <col min="9222" max="9472" width="9.140625" style="1" customWidth="1"/>
    <col min="9473" max="9473" width="4.8515625" style="1" customWidth="1"/>
    <col min="9474" max="9474" width="82.00390625" style="1" customWidth="1"/>
    <col min="9475" max="9475" width="9.57421875" style="1" customWidth="1"/>
    <col min="9476" max="9476" width="10.28125" style="1" customWidth="1"/>
    <col min="9477" max="9477" width="8.28125" style="1" customWidth="1"/>
    <col min="9478" max="9728" width="9.140625" style="1" customWidth="1"/>
    <col min="9729" max="9729" width="4.8515625" style="1" customWidth="1"/>
    <col min="9730" max="9730" width="82.00390625" style="1" customWidth="1"/>
    <col min="9731" max="9731" width="9.57421875" style="1" customWidth="1"/>
    <col min="9732" max="9732" width="10.28125" style="1" customWidth="1"/>
    <col min="9733" max="9733" width="8.28125" style="1" customWidth="1"/>
    <col min="9734" max="9984" width="9.140625" style="1" customWidth="1"/>
    <col min="9985" max="9985" width="4.8515625" style="1" customWidth="1"/>
    <col min="9986" max="9986" width="82.00390625" style="1" customWidth="1"/>
    <col min="9987" max="9987" width="9.57421875" style="1" customWidth="1"/>
    <col min="9988" max="9988" width="10.28125" style="1" customWidth="1"/>
    <col min="9989" max="9989" width="8.28125" style="1" customWidth="1"/>
    <col min="9990" max="10240" width="9.140625" style="1" customWidth="1"/>
    <col min="10241" max="10241" width="4.8515625" style="1" customWidth="1"/>
    <col min="10242" max="10242" width="82.00390625" style="1" customWidth="1"/>
    <col min="10243" max="10243" width="9.57421875" style="1" customWidth="1"/>
    <col min="10244" max="10244" width="10.28125" style="1" customWidth="1"/>
    <col min="10245" max="10245" width="8.28125" style="1" customWidth="1"/>
    <col min="10246" max="10496" width="9.140625" style="1" customWidth="1"/>
    <col min="10497" max="10497" width="4.8515625" style="1" customWidth="1"/>
    <col min="10498" max="10498" width="82.00390625" style="1" customWidth="1"/>
    <col min="10499" max="10499" width="9.57421875" style="1" customWidth="1"/>
    <col min="10500" max="10500" width="10.28125" style="1" customWidth="1"/>
    <col min="10501" max="10501" width="8.28125" style="1" customWidth="1"/>
    <col min="10502" max="10752" width="9.140625" style="1" customWidth="1"/>
    <col min="10753" max="10753" width="4.8515625" style="1" customWidth="1"/>
    <col min="10754" max="10754" width="82.00390625" style="1" customWidth="1"/>
    <col min="10755" max="10755" width="9.57421875" style="1" customWidth="1"/>
    <col min="10756" max="10756" width="10.28125" style="1" customWidth="1"/>
    <col min="10757" max="10757" width="8.28125" style="1" customWidth="1"/>
    <col min="10758" max="11008" width="9.140625" style="1" customWidth="1"/>
    <col min="11009" max="11009" width="4.8515625" style="1" customWidth="1"/>
    <col min="11010" max="11010" width="82.00390625" style="1" customWidth="1"/>
    <col min="11011" max="11011" width="9.57421875" style="1" customWidth="1"/>
    <col min="11012" max="11012" width="10.28125" style="1" customWidth="1"/>
    <col min="11013" max="11013" width="8.28125" style="1" customWidth="1"/>
    <col min="11014" max="11264" width="9.140625" style="1" customWidth="1"/>
    <col min="11265" max="11265" width="4.8515625" style="1" customWidth="1"/>
    <col min="11266" max="11266" width="82.00390625" style="1" customWidth="1"/>
    <col min="11267" max="11267" width="9.57421875" style="1" customWidth="1"/>
    <col min="11268" max="11268" width="10.28125" style="1" customWidth="1"/>
    <col min="11269" max="11269" width="8.28125" style="1" customWidth="1"/>
    <col min="11270" max="11520" width="9.140625" style="1" customWidth="1"/>
    <col min="11521" max="11521" width="4.8515625" style="1" customWidth="1"/>
    <col min="11522" max="11522" width="82.00390625" style="1" customWidth="1"/>
    <col min="11523" max="11523" width="9.57421875" style="1" customWidth="1"/>
    <col min="11524" max="11524" width="10.28125" style="1" customWidth="1"/>
    <col min="11525" max="11525" width="8.28125" style="1" customWidth="1"/>
    <col min="11526" max="11776" width="9.140625" style="1" customWidth="1"/>
    <col min="11777" max="11777" width="4.8515625" style="1" customWidth="1"/>
    <col min="11778" max="11778" width="82.00390625" style="1" customWidth="1"/>
    <col min="11779" max="11779" width="9.57421875" style="1" customWidth="1"/>
    <col min="11780" max="11780" width="10.28125" style="1" customWidth="1"/>
    <col min="11781" max="11781" width="8.28125" style="1" customWidth="1"/>
    <col min="11782" max="12032" width="9.140625" style="1" customWidth="1"/>
    <col min="12033" max="12033" width="4.8515625" style="1" customWidth="1"/>
    <col min="12034" max="12034" width="82.00390625" style="1" customWidth="1"/>
    <col min="12035" max="12035" width="9.57421875" style="1" customWidth="1"/>
    <col min="12036" max="12036" width="10.28125" style="1" customWidth="1"/>
    <col min="12037" max="12037" width="8.28125" style="1" customWidth="1"/>
    <col min="12038" max="12288" width="9.140625" style="1" customWidth="1"/>
    <col min="12289" max="12289" width="4.8515625" style="1" customWidth="1"/>
    <col min="12290" max="12290" width="82.00390625" style="1" customWidth="1"/>
    <col min="12291" max="12291" width="9.57421875" style="1" customWidth="1"/>
    <col min="12292" max="12292" width="10.28125" style="1" customWidth="1"/>
    <col min="12293" max="12293" width="8.28125" style="1" customWidth="1"/>
    <col min="12294" max="12544" width="9.140625" style="1" customWidth="1"/>
    <col min="12545" max="12545" width="4.8515625" style="1" customWidth="1"/>
    <col min="12546" max="12546" width="82.00390625" style="1" customWidth="1"/>
    <col min="12547" max="12547" width="9.57421875" style="1" customWidth="1"/>
    <col min="12548" max="12548" width="10.28125" style="1" customWidth="1"/>
    <col min="12549" max="12549" width="8.28125" style="1" customWidth="1"/>
    <col min="12550" max="12800" width="9.140625" style="1" customWidth="1"/>
    <col min="12801" max="12801" width="4.8515625" style="1" customWidth="1"/>
    <col min="12802" max="12802" width="82.00390625" style="1" customWidth="1"/>
    <col min="12803" max="12803" width="9.57421875" style="1" customWidth="1"/>
    <col min="12804" max="12804" width="10.28125" style="1" customWidth="1"/>
    <col min="12805" max="12805" width="8.28125" style="1" customWidth="1"/>
    <col min="12806" max="13056" width="9.140625" style="1" customWidth="1"/>
    <col min="13057" max="13057" width="4.8515625" style="1" customWidth="1"/>
    <col min="13058" max="13058" width="82.00390625" style="1" customWidth="1"/>
    <col min="13059" max="13059" width="9.57421875" style="1" customWidth="1"/>
    <col min="13060" max="13060" width="10.28125" style="1" customWidth="1"/>
    <col min="13061" max="13061" width="8.28125" style="1" customWidth="1"/>
    <col min="13062" max="13312" width="9.140625" style="1" customWidth="1"/>
    <col min="13313" max="13313" width="4.8515625" style="1" customWidth="1"/>
    <col min="13314" max="13314" width="82.00390625" style="1" customWidth="1"/>
    <col min="13315" max="13315" width="9.57421875" style="1" customWidth="1"/>
    <col min="13316" max="13316" width="10.28125" style="1" customWidth="1"/>
    <col min="13317" max="13317" width="8.28125" style="1" customWidth="1"/>
    <col min="13318" max="13568" width="9.140625" style="1" customWidth="1"/>
    <col min="13569" max="13569" width="4.8515625" style="1" customWidth="1"/>
    <col min="13570" max="13570" width="82.00390625" style="1" customWidth="1"/>
    <col min="13571" max="13571" width="9.57421875" style="1" customWidth="1"/>
    <col min="13572" max="13572" width="10.28125" style="1" customWidth="1"/>
    <col min="13573" max="13573" width="8.28125" style="1" customWidth="1"/>
    <col min="13574" max="13824" width="9.140625" style="1" customWidth="1"/>
    <col min="13825" max="13825" width="4.8515625" style="1" customWidth="1"/>
    <col min="13826" max="13826" width="82.00390625" style="1" customWidth="1"/>
    <col min="13827" max="13827" width="9.57421875" style="1" customWidth="1"/>
    <col min="13828" max="13828" width="10.28125" style="1" customWidth="1"/>
    <col min="13829" max="13829" width="8.28125" style="1" customWidth="1"/>
    <col min="13830" max="14080" width="9.140625" style="1" customWidth="1"/>
    <col min="14081" max="14081" width="4.8515625" style="1" customWidth="1"/>
    <col min="14082" max="14082" width="82.00390625" style="1" customWidth="1"/>
    <col min="14083" max="14083" width="9.57421875" style="1" customWidth="1"/>
    <col min="14084" max="14084" width="10.28125" style="1" customWidth="1"/>
    <col min="14085" max="14085" width="8.28125" style="1" customWidth="1"/>
    <col min="14086" max="14336" width="9.140625" style="1" customWidth="1"/>
    <col min="14337" max="14337" width="4.8515625" style="1" customWidth="1"/>
    <col min="14338" max="14338" width="82.00390625" style="1" customWidth="1"/>
    <col min="14339" max="14339" width="9.57421875" style="1" customWidth="1"/>
    <col min="14340" max="14340" width="10.28125" style="1" customWidth="1"/>
    <col min="14341" max="14341" width="8.28125" style="1" customWidth="1"/>
    <col min="14342" max="14592" width="9.140625" style="1" customWidth="1"/>
    <col min="14593" max="14593" width="4.8515625" style="1" customWidth="1"/>
    <col min="14594" max="14594" width="82.00390625" style="1" customWidth="1"/>
    <col min="14595" max="14595" width="9.57421875" style="1" customWidth="1"/>
    <col min="14596" max="14596" width="10.28125" style="1" customWidth="1"/>
    <col min="14597" max="14597" width="8.28125" style="1" customWidth="1"/>
    <col min="14598" max="14848" width="9.140625" style="1" customWidth="1"/>
    <col min="14849" max="14849" width="4.8515625" style="1" customWidth="1"/>
    <col min="14850" max="14850" width="82.00390625" style="1" customWidth="1"/>
    <col min="14851" max="14851" width="9.57421875" style="1" customWidth="1"/>
    <col min="14852" max="14852" width="10.28125" style="1" customWidth="1"/>
    <col min="14853" max="14853" width="8.28125" style="1" customWidth="1"/>
    <col min="14854" max="15104" width="9.140625" style="1" customWidth="1"/>
    <col min="15105" max="15105" width="4.8515625" style="1" customWidth="1"/>
    <col min="15106" max="15106" width="82.00390625" style="1" customWidth="1"/>
    <col min="15107" max="15107" width="9.57421875" style="1" customWidth="1"/>
    <col min="15108" max="15108" width="10.28125" style="1" customWidth="1"/>
    <col min="15109" max="15109" width="8.28125" style="1" customWidth="1"/>
    <col min="15110" max="15360" width="9.140625" style="1" customWidth="1"/>
    <col min="15361" max="15361" width="4.8515625" style="1" customWidth="1"/>
    <col min="15362" max="15362" width="82.00390625" style="1" customWidth="1"/>
    <col min="15363" max="15363" width="9.57421875" style="1" customWidth="1"/>
    <col min="15364" max="15364" width="10.28125" style="1" customWidth="1"/>
    <col min="15365" max="15365" width="8.28125" style="1" customWidth="1"/>
    <col min="15366" max="15616" width="9.140625" style="1" customWidth="1"/>
    <col min="15617" max="15617" width="4.8515625" style="1" customWidth="1"/>
    <col min="15618" max="15618" width="82.00390625" style="1" customWidth="1"/>
    <col min="15619" max="15619" width="9.57421875" style="1" customWidth="1"/>
    <col min="15620" max="15620" width="10.28125" style="1" customWidth="1"/>
    <col min="15621" max="15621" width="8.28125" style="1" customWidth="1"/>
    <col min="15622" max="15872" width="9.140625" style="1" customWidth="1"/>
    <col min="15873" max="15873" width="4.8515625" style="1" customWidth="1"/>
    <col min="15874" max="15874" width="82.00390625" style="1" customWidth="1"/>
    <col min="15875" max="15875" width="9.57421875" style="1" customWidth="1"/>
    <col min="15876" max="15876" width="10.28125" style="1" customWidth="1"/>
    <col min="15877" max="15877" width="8.28125" style="1" customWidth="1"/>
    <col min="15878" max="16128" width="9.140625" style="1" customWidth="1"/>
    <col min="16129" max="16129" width="4.8515625" style="1" customWidth="1"/>
    <col min="16130" max="16130" width="82.00390625" style="1" customWidth="1"/>
    <col min="16131" max="16131" width="9.57421875" style="1" customWidth="1"/>
    <col min="16132" max="16132" width="10.28125" style="1" customWidth="1"/>
    <col min="16133" max="16133" width="8.28125" style="1" customWidth="1"/>
    <col min="16134" max="16384" width="9.140625" style="1" customWidth="1"/>
  </cols>
  <sheetData>
    <row r="1" spans="1:11" ht="15.75" customHeight="1">
      <c r="A1" s="189" t="s">
        <v>706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5" ht="9" customHeight="1">
      <c r="A2" s="2"/>
      <c r="B2" s="2"/>
      <c r="C2" s="2"/>
      <c r="D2" s="2"/>
      <c r="E2" s="2"/>
    </row>
    <row r="3" spans="1:11" ht="15.75">
      <c r="A3" s="190" t="s">
        <v>37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3" ht="6" customHeight="1">
      <c r="A4" s="2"/>
      <c r="B4" s="2"/>
      <c r="C4" s="2"/>
    </row>
    <row r="5" spans="1:11" ht="15.75">
      <c r="A5" s="2"/>
      <c r="B5" s="8"/>
      <c r="C5" s="2"/>
      <c r="D5" s="10"/>
      <c r="E5" s="10"/>
      <c r="J5" s="196" t="s">
        <v>36</v>
      </c>
      <c r="K5" s="196"/>
    </row>
    <row r="6" spans="1:11" ht="15.75">
      <c r="A6" s="194" t="s">
        <v>39</v>
      </c>
      <c r="B6" s="194" t="s">
        <v>40</v>
      </c>
      <c r="C6" s="191" t="s">
        <v>167</v>
      </c>
      <c r="D6" s="192"/>
      <c r="E6" s="192"/>
      <c r="F6" s="191" t="s">
        <v>165</v>
      </c>
      <c r="G6" s="192"/>
      <c r="H6" s="192"/>
      <c r="I6" s="191" t="s">
        <v>166</v>
      </c>
      <c r="J6" s="192"/>
      <c r="K6" s="192"/>
    </row>
    <row r="7" spans="1:11" ht="15.75">
      <c r="A7" s="197"/>
      <c r="B7" s="197"/>
      <c r="C7" s="193" t="s">
        <v>41</v>
      </c>
      <c r="D7" s="193"/>
      <c r="E7" s="194" t="s">
        <v>44</v>
      </c>
      <c r="F7" s="193" t="s">
        <v>41</v>
      </c>
      <c r="G7" s="193"/>
      <c r="H7" s="194" t="s">
        <v>44</v>
      </c>
      <c r="I7" s="193" t="s">
        <v>41</v>
      </c>
      <c r="J7" s="193"/>
      <c r="K7" s="194" t="s">
        <v>44</v>
      </c>
    </row>
    <row r="8" spans="1:11" ht="15.75">
      <c r="A8" s="195"/>
      <c r="B8" s="195"/>
      <c r="C8" s="3" t="s">
        <v>42</v>
      </c>
      <c r="D8" s="3" t="s">
        <v>43</v>
      </c>
      <c r="E8" s="195"/>
      <c r="F8" s="3" t="s">
        <v>42</v>
      </c>
      <c r="G8" s="3" t="s">
        <v>43</v>
      </c>
      <c r="H8" s="195"/>
      <c r="I8" s="3" t="s">
        <v>42</v>
      </c>
      <c r="J8" s="3" t="s">
        <v>43</v>
      </c>
      <c r="K8" s="195"/>
    </row>
    <row r="9" spans="1:11" ht="14.25">
      <c r="A9" s="157">
        <v>1</v>
      </c>
      <c r="B9" s="166" t="s">
        <v>0</v>
      </c>
      <c r="C9" s="167">
        <v>6513</v>
      </c>
      <c r="D9" s="167">
        <v>6593</v>
      </c>
      <c r="E9" s="167">
        <v>6593</v>
      </c>
      <c r="F9" s="159">
        <v>0</v>
      </c>
      <c r="G9" s="159">
        <v>0</v>
      </c>
      <c r="H9" s="159">
        <v>0</v>
      </c>
      <c r="I9" s="168">
        <f>SUM(C9,F9)</f>
        <v>6513</v>
      </c>
      <c r="J9" s="168">
        <f aca="true" t="shared" si="0" ref="J9:K12">SUM(D9,G9)</f>
        <v>6593</v>
      </c>
      <c r="K9" s="168">
        <f t="shared" si="0"/>
        <v>6593</v>
      </c>
    </row>
    <row r="10" spans="1:11" ht="28.5">
      <c r="A10" s="157">
        <v>2</v>
      </c>
      <c r="B10" s="166" t="s">
        <v>1</v>
      </c>
      <c r="C10" s="167">
        <v>12011</v>
      </c>
      <c r="D10" s="167">
        <v>10796</v>
      </c>
      <c r="E10" s="167">
        <v>10796</v>
      </c>
      <c r="F10" s="159">
        <v>0</v>
      </c>
      <c r="G10" s="159">
        <v>0</v>
      </c>
      <c r="H10" s="159">
        <v>0</v>
      </c>
      <c r="I10" s="168">
        <f aca="true" t="shared" si="1" ref="I10:I12">SUM(C10,F10)</f>
        <v>12011</v>
      </c>
      <c r="J10" s="168">
        <f t="shared" si="0"/>
        <v>10796</v>
      </c>
      <c r="K10" s="168">
        <f t="shared" si="0"/>
        <v>10796</v>
      </c>
    </row>
    <row r="11" spans="1:11" ht="14.25">
      <c r="A11" s="157">
        <v>3</v>
      </c>
      <c r="B11" s="166" t="s">
        <v>2</v>
      </c>
      <c r="C11" s="167">
        <v>1426</v>
      </c>
      <c r="D11" s="167">
        <v>1596</v>
      </c>
      <c r="E11" s="167">
        <v>1596</v>
      </c>
      <c r="F11" s="159">
        <v>0</v>
      </c>
      <c r="G11" s="159">
        <v>0</v>
      </c>
      <c r="H11" s="159">
        <v>0</v>
      </c>
      <c r="I11" s="168">
        <f t="shared" si="1"/>
        <v>1426</v>
      </c>
      <c r="J11" s="168">
        <f t="shared" si="0"/>
        <v>1596</v>
      </c>
      <c r="K11" s="168">
        <f t="shared" si="0"/>
        <v>1596</v>
      </c>
    </row>
    <row r="12" spans="1:11" ht="14.25">
      <c r="A12" s="157">
        <v>4</v>
      </c>
      <c r="B12" s="166" t="s">
        <v>3</v>
      </c>
      <c r="C12" s="167">
        <v>0</v>
      </c>
      <c r="D12" s="167">
        <v>1623</v>
      </c>
      <c r="E12" s="167">
        <v>1623</v>
      </c>
      <c r="F12" s="159">
        <v>0</v>
      </c>
      <c r="G12" s="159">
        <v>0</v>
      </c>
      <c r="H12" s="159">
        <v>0</v>
      </c>
      <c r="I12" s="168">
        <f t="shared" si="1"/>
        <v>0</v>
      </c>
      <c r="J12" s="168">
        <f t="shared" si="0"/>
        <v>1623</v>
      </c>
      <c r="K12" s="168">
        <f t="shared" si="0"/>
        <v>1623</v>
      </c>
    </row>
    <row r="13" spans="1:11" ht="15">
      <c r="A13" s="157">
        <v>5</v>
      </c>
      <c r="B13" s="169" t="s">
        <v>4</v>
      </c>
      <c r="C13" s="170">
        <f>SUM(C9:C12)</f>
        <v>19950</v>
      </c>
      <c r="D13" s="170">
        <f aca="true" t="shared" si="2" ref="D13:K13">SUM(D9:D12)</f>
        <v>20608</v>
      </c>
      <c r="E13" s="170">
        <f t="shared" si="2"/>
        <v>20608</v>
      </c>
      <c r="F13" s="170">
        <f t="shared" si="2"/>
        <v>0</v>
      </c>
      <c r="G13" s="170">
        <f t="shared" si="2"/>
        <v>0</v>
      </c>
      <c r="H13" s="170">
        <f t="shared" si="2"/>
        <v>0</v>
      </c>
      <c r="I13" s="170">
        <f t="shared" si="2"/>
        <v>19950</v>
      </c>
      <c r="J13" s="170">
        <f t="shared" si="2"/>
        <v>20608</v>
      </c>
      <c r="K13" s="170">
        <f t="shared" si="2"/>
        <v>20608</v>
      </c>
    </row>
    <row r="14" spans="1:11" ht="14.25">
      <c r="A14" s="157">
        <v>6</v>
      </c>
      <c r="B14" s="166" t="s">
        <v>5</v>
      </c>
      <c r="C14" s="167">
        <v>0</v>
      </c>
      <c r="D14" s="167">
        <v>65018</v>
      </c>
      <c r="E14" s="167">
        <v>65018</v>
      </c>
      <c r="F14" s="159">
        <v>0</v>
      </c>
      <c r="G14" s="159">
        <v>0</v>
      </c>
      <c r="H14" s="159">
        <v>0</v>
      </c>
      <c r="I14" s="168">
        <f>SUM(C14,F14)</f>
        <v>0</v>
      </c>
      <c r="J14" s="168">
        <f aca="true" t="shared" si="3" ref="J14:K14">SUM(D14,G14)</f>
        <v>65018</v>
      </c>
      <c r="K14" s="168">
        <f t="shared" si="3"/>
        <v>65018</v>
      </c>
    </row>
    <row r="15" spans="1:11" ht="15">
      <c r="A15" s="157">
        <v>7</v>
      </c>
      <c r="B15" s="169" t="s">
        <v>6</v>
      </c>
      <c r="C15" s="170">
        <f>SUM(C13:C14)</f>
        <v>19950</v>
      </c>
      <c r="D15" s="170">
        <f aca="true" t="shared" si="4" ref="D15:K15">SUM(D13:D14)</f>
        <v>85626</v>
      </c>
      <c r="E15" s="170">
        <f t="shared" si="4"/>
        <v>85626</v>
      </c>
      <c r="F15" s="170">
        <f t="shared" si="4"/>
        <v>0</v>
      </c>
      <c r="G15" s="170">
        <f t="shared" si="4"/>
        <v>0</v>
      </c>
      <c r="H15" s="170">
        <f t="shared" si="4"/>
        <v>0</v>
      </c>
      <c r="I15" s="170">
        <f t="shared" si="4"/>
        <v>19950</v>
      </c>
      <c r="J15" s="170">
        <f t="shared" si="4"/>
        <v>85626</v>
      </c>
      <c r="K15" s="170">
        <f t="shared" si="4"/>
        <v>85626</v>
      </c>
    </row>
    <row r="16" spans="1:11" ht="17.25" customHeight="1">
      <c r="A16" s="157">
        <v>8</v>
      </c>
      <c r="B16" s="166" t="s">
        <v>7</v>
      </c>
      <c r="C16" s="167">
        <v>56000</v>
      </c>
      <c r="D16" s="167">
        <v>56000</v>
      </c>
      <c r="E16" s="167">
        <v>56802</v>
      </c>
      <c r="F16" s="159">
        <v>0</v>
      </c>
      <c r="G16" s="159">
        <v>0</v>
      </c>
      <c r="H16" s="159">
        <v>0</v>
      </c>
      <c r="I16" s="168">
        <f>SUM(C16,F16)</f>
        <v>56000</v>
      </c>
      <c r="J16" s="168">
        <f aca="true" t="shared" si="5" ref="J16:K17">SUM(D16,G16)</f>
        <v>56000</v>
      </c>
      <c r="K16" s="168">
        <f t="shared" si="5"/>
        <v>56802</v>
      </c>
    </row>
    <row r="17" spans="1:11" ht="14.25">
      <c r="A17" s="157">
        <v>9</v>
      </c>
      <c r="B17" s="166" t="s">
        <v>8</v>
      </c>
      <c r="C17" s="167">
        <v>7200</v>
      </c>
      <c r="D17" s="167">
        <v>7077</v>
      </c>
      <c r="E17" s="167">
        <v>2720</v>
      </c>
      <c r="F17" s="159">
        <v>0</v>
      </c>
      <c r="G17" s="159">
        <v>0</v>
      </c>
      <c r="H17" s="159">
        <v>0</v>
      </c>
      <c r="I17" s="168">
        <f>SUM(C17,F17)</f>
        <v>7200</v>
      </c>
      <c r="J17" s="168">
        <f t="shared" si="5"/>
        <v>7077</v>
      </c>
      <c r="K17" s="168">
        <f t="shared" si="5"/>
        <v>2720</v>
      </c>
    </row>
    <row r="18" spans="1:11" ht="15">
      <c r="A18" s="157">
        <v>10</v>
      </c>
      <c r="B18" s="169" t="s">
        <v>9</v>
      </c>
      <c r="C18" s="170">
        <f>SUM(C16:C17)</f>
        <v>63200</v>
      </c>
      <c r="D18" s="170">
        <f aca="true" t="shared" si="6" ref="D18:K18">SUM(D16:D17)</f>
        <v>63077</v>
      </c>
      <c r="E18" s="170">
        <f t="shared" si="6"/>
        <v>59522</v>
      </c>
      <c r="F18" s="170">
        <f t="shared" si="6"/>
        <v>0</v>
      </c>
      <c r="G18" s="170">
        <f t="shared" si="6"/>
        <v>0</v>
      </c>
      <c r="H18" s="170">
        <f t="shared" si="6"/>
        <v>0</v>
      </c>
      <c r="I18" s="170">
        <f t="shared" si="6"/>
        <v>63200</v>
      </c>
      <c r="J18" s="170">
        <f t="shared" si="6"/>
        <v>63077</v>
      </c>
      <c r="K18" s="170">
        <f t="shared" si="6"/>
        <v>59522</v>
      </c>
    </row>
    <row r="19" spans="1:11" ht="14.25">
      <c r="A19" s="157">
        <v>11</v>
      </c>
      <c r="B19" s="166" t="s">
        <v>10</v>
      </c>
      <c r="C19" s="167">
        <v>2700</v>
      </c>
      <c r="D19" s="167">
        <v>2937</v>
      </c>
      <c r="E19" s="167">
        <v>3041</v>
      </c>
      <c r="F19" s="159">
        <v>0</v>
      </c>
      <c r="G19" s="159">
        <v>0</v>
      </c>
      <c r="H19" s="159">
        <v>0</v>
      </c>
      <c r="I19" s="168">
        <f>SUM(C19,F19)</f>
        <v>2700</v>
      </c>
      <c r="J19" s="168">
        <f aca="true" t="shared" si="7" ref="J19:K20">SUM(D19,G19)</f>
        <v>2937</v>
      </c>
      <c r="K19" s="168">
        <f t="shared" si="7"/>
        <v>3041</v>
      </c>
    </row>
    <row r="20" spans="1:11" ht="14.25">
      <c r="A20" s="157">
        <v>12</v>
      </c>
      <c r="B20" s="166" t="s">
        <v>11</v>
      </c>
      <c r="C20" s="167">
        <v>230</v>
      </c>
      <c r="D20" s="167">
        <v>230</v>
      </c>
      <c r="E20" s="167">
        <v>109</v>
      </c>
      <c r="F20" s="159">
        <v>0</v>
      </c>
      <c r="G20" s="159">
        <v>0</v>
      </c>
      <c r="H20" s="159">
        <v>0</v>
      </c>
      <c r="I20" s="168">
        <f>SUM(C20,F20)</f>
        <v>230</v>
      </c>
      <c r="J20" s="168">
        <f t="shared" si="7"/>
        <v>230</v>
      </c>
      <c r="K20" s="168">
        <f t="shared" si="7"/>
        <v>109</v>
      </c>
    </row>
    <row r="21" spans="1:11" ht="15">
      <c r="A21" s="157">
        <v>13</v>
      </c>
      <c r="B21" s="169" t="s">
        <v>12</v>
      </c>
      <c r="C21" s="170">
        <f>SUM(C18:C20)</f>
        <v>66130</v>
      </c>
      <c r="D21" s="170">
        <f aca="true" t="shared" si="8" ref="D21:K21">SUM(D18:D20)</f>
        <v>66244</v>
      </c>
      <c r="E21" s="170">
        <f t="shared" si="8"/>
        <v>62672</v>
      </c>
      <c r="F21" s="170">
        <f t="shared" si="8"/>
        <v>0</v>
      </c>
      <c r="G21" s="170">
        <f t="shared" si="8"/>
        <v>0</v>
      </c>
      <c r="H21" s="170">
        <f t="shared" si="8"/>
        <v>0</v>
      </c>
      <c r="I21" s="170">
        <f t="shared" si="8"/>
        <v>66130</v>
      </c>
      <c r="J21" s="170">
        <f t="shared" si="8"/>
        <v>66244</v>
      </c>
      <c r="K21" s="170">
        <f t="shared" si="8"/>
        <v>62672</v>
      </c>
    </row>
    <row r="22" spans="1:11" ht="14.25">
      <c r="A22" s="157">
        <v>14</v>
      </c>
      <c r="B22" s="166" t="s">
        <v>13</v>
      </c>
      <c r="C22" s="167">
        <v>2520</v>
      </c>
      <c r="D22" s="167">
        <v>3436</v>
      </c>
      <c r="E22" s="167">
        <v>3436</v>
      </c>
      <c r="F22" s="159">
        <v>0</v>
      </c>
      <c r="G22" s="159">
        <v>0</v>
      </c>
      <c r="H22" s="159">
        <v>0</v>
      </c>
      <c r="I22" s="168">
        <f>SUM(C22,F22)</f>
        <v>2520</v>
      </c>
      <c r="J22" s="168">
        <f aca="true" t="shared" si="9" ref="J22:K30">SUM(D22,G22)</f>
        <v>3436</v>
      </c>
      <c r="K22" s="168">
        <f t="shared" si="9"/>
        <v>3436</v>
      </c>
    </row>
    <row r="23" spans="1:11" ht="14.25">
      <c r="A23" s="157">
        <v>15</v>
      </c>
      <c r="B23" s="166" t="s">
        <v>14</v>
      </c>
      <c r="C23" s="167">
        <v>310</v>
      </c>
      <c r="D23" s="167">
        <v>3460</v>
      </c>
      <c r="E23" s="167">
        <v>5879</v>
      </c>
      <c r="F23" s="159">
        <v>300</v>
      </c>
      <c r="G23" s="159">
        <v>240</v>
      </c>
      <c r="H23" s="159">
        <v>240</v>
      </c>
      <c r="I23" s="168">
        <f aca="true" t="shared" si="10" ref="I23:I30">SUM(C23,F23)</f>
        <v>610</v>
      </c>
      <c r="J23" s="168">
        <f t="shared" si="9"/>
        <v>3700</v>
      </c>
      <c r="K23" s="168">
        <f t="shared" si="9"/>
        <v>6119</v>
      </c>
    </row>
    <row r="24" spans="1:11" ht="14.25">
      <c r="A24" s="157">
        <v>16</v>
      </c>
      <c r="B24" s="166" t="s">
        <v>15</v>
      </c>
      <c r="C24" s="167">
        <v>0</v>
      </c>
      <c r="D24" s="167">
        <v>0</v>
      </c>
      <c r="E24" s="167">
        <v>0</v>
      </c>
      <c r="F24" s="159">
        <v>0</v>
      </c>
      <c r="G24" s="159">
        <v>0</v>
      </c>
      <c r="H24" s="159">
        <v>0</v>
      </c>
      <c r="I24" s="168">
        <f t="shared" si="10"/>
        <v>0</v>
      </c>
      <c r="J24" s="168">
        <f t="shared" si="9"/>
        <v>0</v>
      </c>
      <c r="K24" s="168">
        <f t="shared" si="9"/>
        <v>0</v>
      </c>
    </row>
    <row r="25" spans="1:11" ht="14.25">
      <c r="A25" s="157">
        <v>17</v>
      </c>
      <c r="B25" s="166" t="s">
        <v>16</v>
      </c>
      <c r="C25" s="167">
        <v>4440</v>
      </c>
      <c r="D25" s="167">
        <v>3317</v>
      </c>
      <c r="E25" s="167">
        <v>3280</v>
      </c>
      <c r="F25" s="159">
        <v>0</v>
      </c>
      <c r="G25" s="159">
        <v>0</v>
      </c>
      <c r="H25" s="159">
        <v>0</v>
      </c>
      <c r="I25" s="168">
        <f t="shared" si="10"/>
        <v>4440</v>
      </c>
      <c r="J25" s="168">
        <f t="shared" si="9"/>
        <v>3317</v>
      </c>
      <c r="K25" s="168">
        <f t="shared" si="9"/>
        <v>3280</v>
      </c>
    </row>
    <row r="26" spans="1:11" ht="14.25">
      <c r="A26" s="157">
        <v>18</v>
      </c>
      <c r="B26" s="166" t="s">
        <v>17</v>
      </c>
      <c r="C26" s="167">
        <v>9900</v>
      </c>
      <c r="D26" s="167">
        <v>7310</v>
      </c>
      <c r="E26" s="167">
        <v>7187</v>
      </c>
      <c r="F26" s="159">
        <v>0</v>
      </c>
      <c r="G26" s="159">
        <v>0</v>
      </c>
      <c r="H26" s="159">
        <v>0</v>
      </c>
      <c r="I26" s="168">
        <f t="shared" si="10"/>
        <v>9900</v>
      </c>
      <c r="J26" s="168">
        <f t="shared" si="9"/>
        <v>7310</v>
      </c>
      <c r="K26" s="168">
        <f t="shared" si="9"/>
        <v>7187</v>
      </c>
    </row>
    <row r="27" spans="1:11" ht="14.25">
      <c r="A27" s="157">
        <v>19</v>
      </c>
      <c r="B27" s="166" t="s">
        <v>18</v>
      </c>
      <c r="C27" s="167">
        <v>3422</v>
      </c>
      <c r="D27" s="167">
        <v>4286</v>
      </c>
      <c r="E27" s="167">
        <v>4232</v>
      </c>
      <c r="F27" s="159">
        <v>0</v>
      </c>
      <c r="G27" s="159">
        <v>0</v>
      </c>
      <c r="H27" s="159">
        <v>0</v>
      </c>
      <c r="I27" s="168">
        <f t="shared" si="10"/>
        <v>3422</v>
      </c>
      <c r="J27" s="168">
        <f t="shared" si="9"/>
        <v>4286</v>
      </c>
      <c r="K27" s="168">
        <f t="shared" si="9"/>
        <v>4232</v>
      </c>
    </row>
    <row r="28" spans="1:11" ht="14.25">
      <c r="A28" s="157">
        <v>20</v>
      </c>
      <c r="B28" s="166" t="s">
        <v>19</v>
      </c>
      <c r="C28" s="167">
        <v>0</v>
      </c>
      <c r="D28" s="167">
        <v>1195</v>
      </c>
      <c r="E28" s="167">
        <v>0</v>
      </c>
      <c r="F28" s="159">
        <v>0</v>
      </c>
      <c r="G28" s="159">
        <v>0</v>
      </c>
      <c r="H28" s="159">
        <v>0</v>
      </c>
      <c r="I28" s="168">
        <f t="shared" si="10"/>
        <v>0</v>
      </c>
      <c r="J28" s="168">
        <f t="shared" si="9"/>
        <v>1195</v>
      </c>
      <c r="K28" s="168">
        <f t="shared" si="9"/>
        <v>0</v>
      </c>
    </row>
    <row r="29" spans="1:11" ht="14.25">
      <c r="A29" s="157">
        <v>21</v>
      </c>
      <c r="B29" s="166" t="s">
        <v>20</v>
      </c>
      <c r="C29" s="167">
        <v>50</v>
      </c>
      <c r="D29" s="167">
        <v>50</v>
      </c>
      <c r="E29" s="167">
        <v>6</v>
      </c>
      <c r="F29" s="159">
        <v>0</v>
      </c>
      <c r="G29" s="159">
        <v>0</v>
      </c>
      <c r="H29" s="159">
        <v>0</v>
      </c>
      <c r="I29" s="168">
        <f t="shared" si="10"/>
        <v>50</v>
      </c>
      <c r="J29" s="168">
        <f t="shared" si="9"/>
        <v>50</v>
      </c>
      <c r="K29" s="168">
        <f t="shared" si="9"/>
        <v>6</v>
      </c>
    </row>
    <row r="30" spans="1:11" ht="14.25">
      <c r="A30" s="157">
        <v>22</v>
      </c>
      <c r="B30" s="166" t="s">
        <v>21</v>
      </c>
      <c r="C30" s="167">
        <v>700</v>
      </c>
      <c r="D30" s="167">
        <v>50</v>
      </c>
      <c r="E30" s="167">
        <v>52</v>
      </c>
      <c r="F30" s="159">
        <v>0</v>
      </c>
      <c r="G30" s="159">
        <v>0</v>
      </c>
      <c r="H30" s="159">
        <v>0</v>
      </c>
      <c r="I30" s="168">
        <f t="shared" si="10"/>
        <v>700</v>
      </c>
      <c r="J30" s="168">
        <f t="shared" si="9"/>
        <v>50</v>
      </c>
      <c r="K30" s="168">
        <f t="shared" si="9"/>
        <v>52</v>
      </c>
    </row>
    <row r="31" spans="1:11" ht="15">
      <c r="A31" s="157">
        <v>23</v>
      </c>
      <c r="B31" s="169" t="s">
        <v>22</v>
      </c>
      <c r="C31" s="170">
        <f>SUM(C22:C30)</f>
        <v>21342</v>
      </c>
      <c r="D31" s="170">
        <f aca="true" t="shared" si="11" ref="D31:K31">SUM(D22:D30)</f>
        <v>23104</v>
      </c>
      <c r="E31" s="170">
        <f t="shared" si="11"/>
        <v>24072</v>
      </c>
      <c r="F31" s="170">
        <f t="shared" si="11"/>
        <v>300</v>
      </c>
      <c r="G31" s="170">
        <f t="shared" si="11"/>
        <v>240</v>
      </c>
      <c r="H31" s="170">
        <f t="shared" si="11"/>
        <v>240</v>
      </c>
      <c r="I31" s="170">
        <f t="shared" si="11"/>
        <v>21642</v>
      </c>
      <c r="J31" s="170">
        <f t="shared" si="11"/>
        <v>23344</v>
      </c>
      <c r="K31" s="170">
        <f t="shared" si="11"/>
        <v>24312</v>
      </c>
    </row>
    <row r="32" spans="1:11" ht="14.25">
      <c r="A32" s="157">
        <v>24</v>
      </c>
      <c r="B32" s="166" t="s">
        <v>23</v>
      </c>
      <c r="C32" s="167">
        <v>29000</v>
      </c>
      <c r="D32" s="167">
        <v>24000</v>
      </c>
      <c r="E32" s="167">
        <v>0</v>
      </c>
      <c r="F32" s="159">
        <v>0</v>
      </c>
      <c r="G32" s="159">
        <v>0</v>
      </c>
      <c r="H32" s="159">
        <v>0</v>
      </c>
      <c r="I32" s="168">
        <f>SUM(C32,F32)</f>
        <v>29000</v>
      </c>
      <c r="J32" s="168">
        <f aca="true" t="shared" si="12" ref="J32:K32">SUM(D32,G32)</f>
        <v>24000</v>
      </c>
      <c r="K32" s="168">
        <f t="shared" si="12"/>
        <v>0</v>
      </c>
    </row>
    <row r="33" spans="1:11" ht="14.25">
      <c r="A33" s="157">
        <v>25</v>
      </c>
      <c r="B33" s="166" t="s">
        <v>30</v>
      </c>
      <c r="C33" s="167">
        <f>SUM(C32)</f>
        <v>29000</v>
      </c>
      <c r="D33" s="167">
        <f aca="true" t="shared" si="13" ref="D33:K33">SUM(D32)</f>
        <v>24000</v>
      </c>
      <c r="E33" s="167">
        <f t="shared" si="13"/>
        <v>0</v>
      </c>
      <c r="F33" s="167">
        <f t="shared" si="13"/>
        <v>0</v>
      </c>
      <c r="G33" s="167">
        <f t="shared" si="13"/>
        <v>0</v>
      </c>
      <c r="H33" s="167">
        <f t="shared" si="13"/>
        <v>0</v>
      </c>
      <c r="I33" s="167">
        <f t="shared" si="13"/>
        <v>29000</v>
      </c>
      <c r="J33" s="167">
        <f t="shared" si="13"/>
        <v>24000</v>
      </c>
      <c r="K33" s="167">
        <f t="shared" si="13"/>
        <v>0</v>
      </c>
    </row>
    <row r="34" spans="1:11" ht="28.5">
      <c r="A34" s="157">
        <v>26</v>
      </c>
      <c r="B34" s="166" t="s">
        <v>24</v>
      </c>
      <c r="C34" s="167">
        <v>0</v>
      </c>
      <c r="D34" s="167">
        <v>0</v>
      </c>
      <c r="E34" s="167">
        <v>0</v>
      </c>
      <c r="F34" s="159">
        <v>0</v>
      </c>
      <c r="G34" s="159">
        <v>0</v>
      </c>
      <c r="H34" s="159">
        <v>0</v>
      </c>
      <c r="I34" s="168">
        <f>SUM(C34,F34)</f>
        <v>0</v>
      </c>
      <c r="J34" s="168">
        <f aca="true" t="shared" si="14" ref="J34:K35">SUM(D34,G34)</f>
        <v>0</v>
      </c>
      <c r="K34" s="168">
        <f t="shared" si="14"/>
        <v>0</v>
      </c>
    </row>
    <row r="35" spans="1:11" ht="14.25">
      <c r="A35" s="157">
        <v>27</v>
      </c>
      <c r="B35" s="166" t="s">
        <v>25</v>
      </c>
      <c r="C35" s="167">
        <v>58128</v>
      </c>
      <c r="D35" s="167">
        <v>31318</v>
      </c>
      <c r="E35" s="167">
        <v>0</v>
      </c>
      <c r="F35" s="159">
        <v>0</v>
      </c>
      <c r="G35" s="159">
        <v>0</v>
      </c>
      <c r="H35" s="159">
        <v>0</v>
      </c>
      <c r="I35" s="168">
        <f>SUM(C35,F35)</f>
        <v>58128</v>
      </c>
      <c r="J35" s="168">
        <f t="shared" si="14"/>
        <v>31318</v>
      </c>
      <c r="K35" s="168">
        <f t="shared" si="14"/>
        <v>0</v>
      </c>
    </row>
    <row r="36" spans="1:11" ht="14.25">
      <c r="A36" s="157">
        <v>28</v>
      </c>
      <c r="B36" s="166" t="s">
        <v>26</v>
      </c>
      <c r="C36" s="167">
        <f>SUM(C34:C35)</f>
        <v>58128</v>
      </c>
      <c r="D36" s="167">
        <f aca="true" t="shared" si="15" ref="D36:K36">SUM(D34:D35)</f>
        <v>31318</v>
      </c>
      <c r="E36" s="167">
        <f t="shared" si="15"/>
        <v>0</v>
      </c>
      <c r="F36" s="167">
        <f t="shared" si="15"/>
        <v>0</v>
      </c>
      <c r="G36" s="167">
        <f t="shared" si="15"/>
        <v>0</v>
      </c>
      <c r="H36" s="167">
        <f t="shared" si="15"/>
        <v>0</v>
      </c>
      <c r="I36" s="167">
        <f t="shared" si="15"/>
        <v>58128</v>
      </c>
      <c r="J36" s="167">
        <f t="shared" si="15"/>
        <v>31318</v>
      </c>
      <c r="K36" s="167">
        <f t="shared" si="15"/>
        <v>0</v>
      </c>
    </row>
    <row r="37" spans="1:11" ht="14.25">
      <c r="A37" s="157">
        <v>29</v>
      </c>
      <c r="B37" s="166" t="s">
        <v>27</v>
      </c>
      <c r="C37" s="167">
        <v>0</v>
      </c>
      <c r="D37" s="167">
        <v>803</v>
      </c>
      <c r="E37" s="167">
        <v>803</v>
      </c>
      <c r="F37" s="159">
        <v>0</v>
      </c>
      <c r="G37" s="159">
        <v>0</v>
      </c>
      <c r="H37" s="159">
        <v>0</v>
      </c>
      <c r="I37" s="168">
        <f>SUM(C37,F37)</f>
        <v>0</v>
      </c>
      <c r="J37" s="168">
        <f aca="true" t="shared" si="16" ref="J37:K37">SUM(D37,G37)</f>
        <v>803</v>
      </c>
      <c r="K37" s="168">
        <f t="shared" si="16"/>
        <v>803</v>
      </c>
    </row>
    <row r="38" spans="1:11" ht="14.25">
      <c r="A38" s="157">
        <v>30</v>
      </c>
      <c r="B38" s="166" t="s">
        <v>28</v>
      </c>
      <c r="C38" s="167">
        <f>SUM(C37)</f>
        <v>0</v>
      </c>
      <c r="D38" s="167">
        <f aca="true" t="shared" si="17" ref="D38:K38">SUM(D37)</f>
        <v>803</v>
      </c>
      <c r="E38" s="167">
        <f t="shared" si="17"/>
        <v>803</v>
      </c>
      <c r="F38" s="167">
        <f t="shared" si="17"/>
        <v>0</v>
      </c>
      <c r="G38" s="167">
        <f t="shared" si="17"/>
        <v>0</v>
      </c>
      <c r="H38" s="167">
        <f t="shared" si="17"/>
        <v>0</v>
      </c>
      <c r="I38" s="167">
        <f t="shared" si="17"/>
        <v>0</v>
      </c>
      <c r="J38" s="167">
        <f t="shared" si="17"/>
        <v>803</v>
      </c>
      <c r="K38" s="167">
        <f t="shared" si="17"/>
        <v>803</v>
      </c>
    </row>
    <row r="39" spans="1:11" ht="15">
      <c r="A39" s="157">
        <v>31</v>
      </c>
      <c r="B39" s="169" t="s">
        <v>29</v>
      </c>
      <c r="C39" s="170">
        <f>SUM(C15,C21,C31,C33,C36,C38)</f>
        <v>194550</v>
      </c>
      <c r="D39" s="170">
        <f aca="true" t="shared" si="18" ref="D39:K39">SUM(D15,D21,D31,D33,D36,D38)</f>
        <v>231095</v>
      </c>
      <c r="E39" s="170">
        <f t="shared" si="18"/>
        <v>173173</v>
      </c>
      <c r="F39" s="170">
        <f t="shared" si="18"/>
        <v>300</v>
      </c>
      <c r="G39" s="170">
        <f t="shared" si="18"/>
        <v>240</v>
      </c>
      <c r="H39" s="170">
        <f t="shared" si="18"/>
        <v>240</v>
      </c>
      <c r="I39" s="170">
        <f t="shared" si="18"/>
        <v>194850</v>
      </c>
      <c r="J39" s="170">
        <f t="shared" si="18"/>
        <v>231335</v>
      </c>
      <c r="K39" s="170">
        <f t="shared" si="18"/>
        <v>173413</v>
      </c>
    </row>
    <row r="40" spans="1:11" ht="14.25">
      <c r="A40" s="157">
        <v>32</v>
      </c>
      <c r="B40" s="171" t="s">
        <v>31</v>
      </c>
      <c r="C40" s="172">
        <v>0</v>
      </c>
      <c r="D40" s="172">
        <v>4134</v>
      </c>
      <c r="E40" s="172">
        <v>4134</v>
      </c>
      <c r="F40" s="159">
        <v>0</v>
      </c>
      <c r="G40" s="159">
        <v>0</v>
      </c>
      <c r="H40" s="159">
        <v>0</v>
      </c>
      <c r="I40" s="168">
        <f>SUM(C40)</f>
        <v>0</v>
      </c>
      <c r="J40" s="168">
        <f aca="true" t="shared" si="19" ref="J40:K40">SUM(D40)</f>
        <v>4134</v>
      </c>
      <c r="K40" s="168">
        <f t="shared" si="19"/>
        <v>4134</v>
      </c>
    </row>
    <row r="41" spans="1:11" ht="14.25">
      <c r="A41" s="157">
        <v>33</v>
      </c>
      <c r="B41" s="171" t="s">
        <v>32</v>
      </c>
      <c r="C41" s="172">
        <f>SUM(C40)</f>
        <v>0</v>
      </c>
      <c r="D41" s="172">
        <f aca="true" t="shared" si="20" ref="D41:K41">SUM(D40)</f>
        <v>4134</v>
      </c>
      <c r="E41" s="172">
        <f t="shared" si="20"/>
        <v>4134</v>
      </c>
      <c r="F41" s="172">
        <f t="shared" si="20"/>
        <v>0</v>
      </c>
      <c r="G41" s="172">
        <f t="shared" si="20"/>
        <v>0</v>
      </c>
      <c r="H41" s="172">
        <f t="shared" si="20"/>
        <v>0</v>
      </c>
      <c r="I41" s="172">
        <f t="shared" si="20"/>
        <v>0</v>
      </c>
      <c r="J41" s="172">
        <f t="shared" si="20"/>
        <v>4134</v>
      </c>
      <c r="K41" s="172">
        <f t="shared" si="20"/>
        <v>4134</v>
      </c>
    </row>
    <row r="42" spans="1:11" ht="14.25">
      <c r="A42" s="157">
        <v>34</v>
      </c>
      <c r="B42" s="171" t="s">
        <v>33</v>
      </c>
      <c r="C42" s="172">
        <v>0</v>
      </c>
      <c r="D42" s="172">
        <v>22622</v>
      </c>
      <c r="E42" s="172">
        <v>22622</v>
      </c>
      <c r="F42" s="159">
        <v>0</v>
      </c>
      <c r="G42" s="159">
        <v>289</v>
      </c>
      <c r="H42" s="159">
        <v>289</v>
      </c>
      <c r="I42" s="168">
        <f>SUM(C42,F42)</f>
        <v>0</v>
      </c>
      <c r="J42" s="168">
        <f aca="true" t="shared" si="21" ref="J42:K42">SUM(D42,G42)</f>
        <v>22911</v>
      </c>
      <c r="K42" s="168">
        <f t="shared" si="21"/>
        <v>22911</v>
      </c>
    </row>
    <row r="43" spans="1:12" ht="15">
      <c r="A43" s="157">
        <v>35</v>
      </c>
      <c r="B43" s="171" t="s">
        <v>35</v>
      </c>
      <c r="C43" s="172">
        <f>SUM(C42)</f>
        <v>0</v>
      </c>
      <c r="D43" s="172">
        <f>SUM(D42)</f>
        <v>22622</v>
      </c>
      <c r="E43" s="172">
        <f aca="true" t="shared" si="22" ref="E43:K43">SUM(E42)</f>
        <v>22622</v>
      </c>
      <c r="F43" s="172">
        <f t="shared" si="22"/>
        <v>0</v>
      </c>
      <c r="G43" s="172">
        <f t="shared" si="22"/>
        <v>289</v>
      </c>
      <c r="H43" s="172">
        <f t="shared" si="22"/>
        <v>289</v>
      </c>
      <c r="I43" s="172">
        <f t="shared" si="22"/>
        <v>0</v>
      </c>
      <c r="J43" s="172">
        <f t="shared" si="22"/>
        <v>22911</v>
      </c>
      <c r="K43" s="172">
        <f t="shared" si="22"/>
        <v>22911</v>
      </c>
      <c r="L43" s="18"/>
    </row>
    <row r="44" spans="1:11" ht="14.25">
      <c r="A44" s="157">
        <v>36</v>
      </c>
      <c r="B44" s="171" t="s">
        <v>34</v>
      </c>
      <c r="C44" s="172">
        <v>0</v>
      </c>
      <c r="D44" s="172">
        <v>0</v>
      </c>
      <c r="E44" s="172">
        <v>999</v>
      </c>
      <c r="F44" s="159">
        <v>0</v>
      </c>
      <c r="G44" s="159">
        <v>0</v>
      </c>
      <c r="H44" s="159">
        <v>0</v>
      </c>
      <c r="I44" s="168">
        <f>SUM(C44,F44)</f>
        <v>0</v>
      </c>
      <c r="J44" s="168">
        <f aca="true" t="shared" si="23" ref="J44:K45">SUM(D44,G44)</f>
        <v>0</v>
      </c>
      <c r="K44" s="168">
        <f t="shared" si="23"/>
        <v>999</v>
      </c>
    </row>
    <row r="45" spans="1:11" ht="14.25">
      <c r="A45" s="157">
        <v>37</v>
      </c>
      <c r="B45" s="171" t="s">
        <v>381</v>
      </c>
      <c r="C45" s="172">
        <v>0</v>
      </c>
      <c r="D45" s="172">
        <v>0</v>
      </c>
      <c r="E45" s="172">
        <v>0</v>
      </c>
      <c r="F45" s="159">
        <v>5200</v>
      </c>
      <c r="G45" s="159">
        <v>4199</v>
      </c>
      <c r="H45" s="159">
        <v>4199</v>
      </c>
      <c r="I45" s="168">
        <f>SUM(C45,F45)</f>
        <v>5200</v>
      </c>
      <c r="J45" s="168">
        <f t="shared" si="23"/>
        <v>4199</v>
      </c>
      <c r="K45" s="168">
        <f t="shared" si="23"/>
        <v>4199</v>
      </c>
    </row>
    <row r="46" spans="1:11" ht="14.25">
      <c r="A46" s="157">
        <v>38</v>
      </c>
      <c r="B46" s="171" t="s">
        <v>382</v>
      </c>
      <c r="C46" s="172">
        <f>SUM(C41,C43,C44:C45)</f>
        <v>0</v>
      </c>
      <c r="D46" s="172">
        <f aca="true" t="shared" si="24" ref="D46:K46">SUM(D41,D43,D44:D45)</f>
        <v>26756</v>
      </c>
      <c r="E46" s="172">
        <f t="shared" si="24"/>
        <v>27755</v>
      </c>
      <c r="F46" s="172">
        <f t="shared" si="24"/>
        <v>5200</v>
      </c>
      <c r="G46" s="172">
        <f t="shared" si="24"/>
        <v>4488</v>
      </c>
      <c r="H46" s="172">
        <f t="shared" si="24"/>
        <v>4488</v>
      </c>
      <c r="I46" s="172">
        <f t="shared" si="24"/>
        <v>5200</v>
      </c>
      <c r="J46" s="172">
        <f t="shared" si="24"/>
        <v>31244</v>
      </c>
      <c r="K46" s="172">
        <f t="shared" si="24"/>
        <v>32243</v>
      </c>
    </row>
    <row r="47" spans="1:11" ht="14.25">
      <c r="A47" s="157">
        <v>39</v>
      </c>
      <c r="B47" s="171" t="s">
        <v>383</v>
      </c>
      <c r="C47" s="172">
        <f>SUM(C46)</f>
        <v>0</v>
      </c>
      <c r="D47" s="172">
        <f aca="true" t="shared" si="25" ref="D47:K47">SUM(D46)</f>
        <v>26756</v>
      </c>
      <c r="E47" s="172">
        <f t="shared" si="25"/>
        <v>27755</v>
      </c>
      <c r="F47" s="172">
        <f t="shared" si="25"/>
        <v>5200</v>
      </c>
      <c r="G47" s="172">
        <f t="shared" si="25"/>
        <v>4488</v>
      </c>
      <c r="H47" s="172">
        <f t="shared" si="25"/>
        <v>4488</v>
      </c>
      <c r="I47" s="172">
        <f t="shared" si="25"/>
        <v>5200</v>
      </c>
      <c r="J47" s="172">
        <f t="shared" si="25"/>
        <v>31244</v>
      </c>
      <c r="K47" s="172">
        <f t="shared" si="25"/>
        <v>32243</v>
      </c>
    </row>
    <row r="48" spans="1:11" ht="15">
      <c r="A48" s="157">
        <v>40</v>
      </c>
      <c r="B48" s="173" t="s">
        <v>384</v>
      </c>
      <c r="C48" s="158">
        <f>SUM(C39,C47)</f>
        <v>194550</v>
      </c>
      <c r="D48" s="158">
        <f aca="true" t="shared" si="26" ref="D48:K48">SUM(D39,D47)</f>
        <v>257851</v>
      </c>
      <c r="E48" s="158">
        <f t="shared" si="26"/>
        <v>200928</v>
      </c>
      <c r="F48" s="158">
        <f t="shared" si="26"/>
        <v>5500</v>
      </c>
      <c r="G48" s="158">
        <f t="shared" si="26"/>
        <v>4728</v>
      </c>
      <c r="H48" s="158">
        <f t="shared" si="26"/>
        <v>4728</v>
      </c>
      <c r="I48" s="158">
        <f t="shared" si="26"/>
        <v>200050</v>
      </c>
      <c r="J48" s="158">
        <f t="shared" si="26"/>
        <v>262579</v>
      </c>
      <c r="K48" s="158">
        <f t="shared" si="26"/>
        <v>205656</v>
      </c>
    </row>
    <row r="49" spans="1:11" s="2" customFormat="1" ht="15.75">
      <c r="A49" s="157">
        <v>41</v>
      </c>
      <c r="B49" s="174" t="s">
        <v>679</v>
      </c>
      <c r="C49" s="158">
        <v>0</v>
      </c>
      <c r="D49" s="158">
        <v>0</v>
      </c>
      <c r="E49" s="158">
        <v>0</v>
      </c>
      <c r="F49" s="159">
        <v>-5200</v>
      </c>
      <c r="G49" s="159">
        <v>-4199</v>
      </c>
      <c r="H49" s="159">
        <v>-4199</v>
      </c>
      <c r="I49" s="159">
        <v>-5200</v>
      </c>
      <c r="J49" s="159">
        <v>-4199</v>
      </c>
      <c r="K49" s="159">
        <v>-4199</v>
      </c>
    </row>
    <row r="50" spans="1:11" s="2" customFormat="1" ht="15.75">
      <c r="A50" s="157">
        <v>42</v>
      </c>
      <c r="B50" s="173" t="s">
        <v>677</v>
      </c>
      <c r="C50" s="158">
        <f>SUM(C48:C49)</f>
        <v>194550</v>
      </c>
      <c r="D50" s="158">
        <f aca="true" t="shared" si="27" ref="D50:K50">SUM(D48:D49)</f>
        <v>257851</v>
      </c>
      <c r="E50" s="158">
        <f t="shared" si="27"/>
        <v>200928</v>
      </c>
      <c r="F50" s="158">
        <f t="shared" si="27"/>
        <v>300</v>
      </c>
      <c r="G50" s="158">
        <f t="shared" si="27"/>
        <v>529</v>
      </c>
      <c r="H50" s="158">
        <f t="shared" si="27"/>
        <v>529</v>
      </c>
      <c r="I50" s="158">
        <f t="shared" si="27"/>
        <v>194850</v>
      </c>
      <c r="J50" s="158">
        <f t="shared" si="27"/>
        <v>258380</v>
      </c>
      <c r="K50" s="158">
        <f t="shared" si="27"/>
        <v>201457</v>
      </c>
    </row>
  </sheetData>
  <sheetProtection password="F799" sheet="1" objects="1" scenarios="1"/>
  <mergeCells count="14">
    <mergeCell ref="A1:K1"/>
    <mergeCell ref="A3:K3"/>
    <mergeCell ref="F6:H6"/>
    <mergeCell ref="F7:G7"/>
    <mergeCell ref="H7:H8"/>
    <mergeCell ref="I6:K6"/>
    <mergeCell ref="I7:J7"/>
    <mergeCell ref="K7:K8"/>
    <mergeCell ref="J5:K5"/>
    <mergeCell ref="C7:D7"/>
    <mergeCell ref="E7:E8"/>
    <mergeCell ref="C6:E6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7"/>
  <sheetViews>
    <sheetView workbookViewId="0" topLeftCell="A1">
      <selection activeCell="B1" sqref="B1:E1"/>
    </sheetView>
  </sheetViews>
  <sheetFormatPr defaultColWidth="9.140625" defaultRowHeight="15"/>
  <cols>
    <col min="1" max="1" width="8.140625" style="180" customWidth="1"/>
    <col min="2" max="2" width="82.00390625" style="180" customWidth="1"/>
    <col min="3" max="3" width="16.7109375" style="180" customWidth="1"/>
    <col min="4" max="4" width="16.8515625" style="180" customWidth="1"/>
    <col min="5" max="5" width="15.57421875" style="180" customWidth="1"/>
    <col min="6" max="256" width="9.140625" style="180" customWidth="1"/>
    <col min="257" max="257" width="8.140625" style="180" customWidth="1"/>
    <col min="258" max="258" width="82.00390625" style="180" customWidth="1"/>
    <col min="259" max="261" width="19.140625" style="180" customWidth="1"/>
    <col min="262" max="512" width="9.140625" style="180" customWidth="1"/>
    <col min="513" max="513" width="8.140625" style="180" customWidth="1"/>
    <col min="514" max="514" width="82.00390625" style="180" customWidth="1"/>
    <col min="515" max="517" width="19.140625" style="180" customWidth="1"/>
    <col min="518" max="768" width="9.140625" style="180" customWidth="1"/>
    <col min="769" max="769" width="8.140625" style="180" customWidth="1"/>
    <col min="770" max="770" width="82.00390625" style="180" customWidth="1"/>
    <col min="771" max="773" width="19.140625" style="180" customWidth="1"/>
    <col min="774" max="1024" width="9.140625" style="180" customWidth="1"/>
    <col min="1025" max="1025" width="8.140625" style="180" customWidth="1"/>
    <col min="1026" max="1026" width="82.00390625" style="180" customWidth="1"/>
    <col min="1027" max="1029" width="19.140625" style="180" customWidth="1"/>
    <col min="1030" max="1280" width="9.140625" style="180" customWidth="1"/>
    <col min="1281" max="1281" width="8.140625" style="180" customWidth="1"/>
    <col min="1282" max="1282" width="82.00390625" style="180" customWidth="1"/>
    <col min="1283" max="1285" width="19.140625" style="180" customWidth="1"/>
    <col min="1286" max="1536" width="9.140625" style="180" customWidth="1"/>
    <col min="1537" max="1537" width="8.140625" style="180" customWidth="1"/>
    <col min="1538" max="1538" width="82.00390625" style="180" customWidth="1"/>
    <col min="1539" max="1541" width="19.140625" style="180" customWidth="1"/>
    <col min="1542" max="1792" width="9.140625" style="180" customWidth="1"/>
    <col min="1793" max="1793" width="8.140625" style="180" customWidth="1"/>
    <col min="1794" max="1794" width="82.00390625" style="180" customWidth="1"/>
    <col min="1795" max="1797" width="19.140625" style="180" customWidth="1"/>
    <col min="1798" max="2048" width="9.140625" style="180" customWidth="1"/>
    <col min="2049" max="2049" width="8.140625" style="180" customWidth="1"/>
    <col min="2050" max="2050" width="82.00390625" style="180" customWidth="1"/>
    <col min="2051" max="2053" width="19.140625" style="180" customWidth="1"/>
    <col min="2054" max="2304" width="9.140625" style="180" customWidth="1"/>
    <col min="2305" max="2305" width="8.140625" style="180" customWidth="1"/>
    <col min="2306" max="2306" width="82.00390625" style="180" customWidth="1"/>
    <col min="2307" max="2309" width="19.140625" style="180" customWidth="1"/>
    <col min="2310" max="2560" width="9.140625" style="180" customWidth="1"/>
    <col min="2561" max="2561" width="8.140625" style="180" customWidth="1"/>
    <col min="2562" max="2562" width="82.00390625" style="180" customWidth="1"/>
    <col min="2563" max="2565" width="19.140625" style="180" customWidth="1"/>
    <col min="2566" max="2816" width="9.140625" style="180" customWidth="1"/>
    <col min="2817" max="2817" width="8.140625" style="180" customWidth="1"/>
    <col min="2818" max="2818" width="82.00390625" style="180" customWidth="1"/>
    <col min="2819" max="2821" width="19.140625" style="180" customWidth="1"/>
    <col min="2822" max="3072" width="9.140625" style="180" customWidth="1"/>
    <col min="3073" max="3073" width="8.140625" style="180" customWidth="1"/>
    <col min="3074" max="3074" width="82.00390625" style="180" customWidth="1"/>
    <col min="3075" max="3077" width="19.140625" style="180" customWidth="1"/>
    <col min="3078" max="3328" width="9.140625" style="180" customWidth="1"/>
    <col min="3329" max="3329" width="8.140625" style="180" customWidth="1"/>
    <col min="3330" max="3330" width="82.00390625" style="180" customWidth="1"/>
    <col min="3331" max="3333" width="19.140625" style="180" customWidth="1"/>
    <col min="3334" max="3584" width="9.140625" style="180" customWidth="1"/>
    <col min="3585" max="3585" width="8.140625" style="180" customWidth="1"/>
    <col min="3586" max="3586" width="82.00390625" style="180" customWidth="1"/>
    <col min="3587" max="3589" width="19.140625" style="180" customWidth="1"/>
    <col min="3590" max="3840" width="9.140625" style="180" customWidth="1"/>
    <col min="3841" max="3841" width="8.140625" style="180" customWidth="1"/>
    <col min="3842" max="3842" width="82.00390625" style="180" customWidth="1"/>
    <col min="3843" max="3845" width="19.140625" style="180" customWidth="1"/>
    <col min="3846" max="4096" width="9.140625" style="180" customWidth="1"/>
    <col min="4097" max="4097" width="8.140625" style="180" customWidth="1"/>
    <col min="4098" max="4098" width="82.00390625" style="180" customWidth="1"/>
    <col min="4099" max="4101" width="19.140625" style="180" customWidth="1"/>
    <col min="4102" max="4352" width="9.140625" style="180" customWidth="1"/>
    <col min="4353" max="4353" width="8.140625" style="180" customWidth="1"/>
    <col min="4354" max="4354" width="82.00390625" style="180" customWidth="1"/>
    <col min="4355" max="4357" width="19.140625" style="180" customWidth="1"/>
    <col min="4358" max="4608" width="9.140625" style="180" customWidth="1"/>
    <col min="4609" max="4609" width="8.140625" style="180" customWidth="1"/>
    <col min="4610" max="4610" width="82.00390625" style="180" customWidth="1"/>
    <col min="4611" max="4613" width="19.140625" style="180" customWidth="1"/>
    <col min="4614" max="4864" width="9.140625" style="180" customWidth="1"/>
    <col min="4865" max="4865" width="8.140625" style="180" customWidth="1"/>
    <col min="4866" max="4866" width="82.00390625" style="180" customWidth="1"/>
    <col min="4867" max="4869" width="19.140625" style="180" customWidth="1"/>
    <col min="4870" max="5120" width="9.140625" style="180" customWidth="1"/>
    <col min="5121" max="5121" width="8.140625" style="180" customWidth="1"/>
    <col min="5122" max="5122" width="82.00390625" style="180" customWidth="1"/>
    <col min="5123" max="5125" width="19.140625" style="180" customWidth="1"/>
    <col min="5126" max="5376" width="9.140625" style="180" customWidth="1"/>
    <col min="5377" max="5377" width="8.140625" style="180" customWidth="1"/>
    <col min="5378" max="5378" width="82.00390625" style="180" customWidth="1"/>
    <col min="5379" max="5381" width="19.140625" style="180" customWidth="1"/>
    <col min="5382" max="5632" width="9.140625" style="180" customWidth="1"/>
    <col min="5633" max="5633" width="8.140625" style="180" customWidth="1"/>
    <col min="5634" max="5634" width="82.00390625" style="180" customWidth="1"/>
    <col min="5635" max="5637" width="19.140625" style="180" customWidth="1"/>
    <col min="5638" max="5888" width="9.140625" style="180" customWidth="1"/>
    <col min="5889" max="5889" width="8.140625" style="180" customWidth="1"/>
    <col min="5890" max="5890" width="82.00390625" style="180" customWidth="1"/>
    <col min="5891" max="5893" width="19.140625" style="180" customWidth="1"/>
    <col min="5894" max="6144" width="9.140625" style="180" customWidth="1"/>
    <col min="6145" max="6145" width="8.140625" style="180" customWidth="1"/>
    <col min="6146" max="6146" width="82.00390625" style="180" customWidth="1"/>
    <col min="6147" max="6149" width="19.140625" style="180" customWidth="1"/>
    <col min="6150" max="6400" width="9.140625" style="180" customWidth="1"/>
    <col min="6401" max="6401" width="8.140625" style="180" customWidth="1"/>
    <col min="6402" max="6402" width="82.00390625" style="180" customWidth="1"/>
    <col min="6403" max="6405" width="19.140625" style="180" customWidth="1"/>
    <col min="6406" max="6656" width="9.140625" style="180" customWidth="1"/>
    <col min="6657" max="6657" width="8.140625" style="180" customWidth="1"/>
    <col min="6658" max="6658" width="82.00390625" style="180" customWidth="1"/>
    <col min="6659" max="6661" width="19.140625" style="180" customWidth="1"/>
    <col min="6662" max="6912" width="9.140625" style="180" customWidth="1"/>
    <col min="6913" max="6913" width="8.140625" style="180" customWidth="1"/>
    <col min="6914" max="6914" width="82.00390625" style="180" customWidth="1"/>
    <col min="6915" max="6917" width="19.140625" style="180" customWidth="1"/>
    <col min="6918" max="7168" width="9.140625" style="180" customWidth="1"/>
    <col min="7169" max="7169" width="8.140625" style="180" customWidth="1"/>
    <col min="7170" max="7170" width="82.00390625" style="180" customWidth="1"/>
    <col min="7171" max="7173" width="19.140625" style="180" customWidth="1"/>
    <col min="7174" max="7424" width="9.140625" style="180" customWidth="1"/>
    <col min="7425" max="7425" width="8.140625" style="180" customWidth="1"/>
    <col min="7426" max="7426" width="82.00390625" style="180" customWidth="1"/>
    <col min="7427" max="7429" width="19.140625" style="180" customWidth="1"/>
    <col min="7430" max="7680" width="9.140625" style="180" customWidth="1"/>
    <col min="7681" max="7681" width="8.140625" style="180" customWidth="1"/>
    <col min="7682" max="7682" width="82.00390625" style="180" customWidth="1"/>
    <col min="7683" max="7685" width="19.140625" style="180" customWidth="1"/>
    <col min="7686" max="7936" width="9.140625" style="180" customWidth="1"/>
    <col min="7937" max="7937" width="8.140625" style="180" customWidth="1"/>
    <col min="7938" max="7938" width="82.00390625" style="180" customWidth="1"/>
    <col min="7939" max="7941" width="19.140625" style="180" customWidth="1"/>
    <col min="7942" max="8192" width="9.140625" style="180" customWidth="1"/>
    <col min="8193" max="8193" width="8.140625" style="180" customWidth="1"/>
    <col min="8194" max="8194" width="82.00390625" style="180" customWidth="1"/>
    <col min="8195" max="8197" width="19.140625" style="180" customWidth="1"/>
    <col min="8198" max="8448" width="9.140625" style="180" customWidth="1"/>
    <col min="8449" max="8449" width="8.140625" style="180" customWidth="1"/>
    <col min="8450" max="8450" width="82.00390625" style="180" customWidth="1"/>
    <col min="8451" max="8453" width="19.140625" style="180" customWidth="1"/>
    <col min="8454" max="8704" width="9.140625" style="180" customWidth="1"/>
    <col min="8705" max="8705" width="8.140625" style="180" customWidth="1"/>
    <col min="8706" max="8706" width="82.00390625" style="180" customWidth="1"/>
    <col min="8707" max="8709" width="19.140625" style="180" customWidth="1"/>
    <col min="8710" max="8960" width="9.140625" style="180" customWidth="1"/>
    <col min="8961" max="8961" width="8.140625" style="180" customWidth="1"/>
    <col min="8962" max="8962" width="82.00390625" style="180" customWidth="1"/>
    <col min="8963" max="8965" width="19.140625" style="180" customWidth="1"/>
    <col min="8966" max="9216" width="9.140625" style="180" customWidth="1"/>
    <col min="9217" max="9217" width="8.140625" style="180" customWidth="1"/>
    <col min="9218" max="9218" width="82.00390625" style="180" customWidth="1"/>
    <col min="9219" max="9221" width="19.140625" style="180" customWidth="1"/>
    <col min="9222" max="9472" width="9.140625" style="180" customWidth="1"/>
    <col min="9473" max="9473" width="8.140625" style="180" customWidth="1"/>
    <col min="9474" max="9474" width="82.00390625" style="180" customWidth="1"/>
    <col min="9475" max="9477" width="19.140625" style="180" customWidth="1"/>
    <col min="9478" max="9728" width="9.140625" style="180" customWidth="1"/>
    <col min="9729" max="9729" width="8.140625" style="180" customWidth="1"/>
    <col min="9730" max="9730" width="82.00390625" style="180" customWidth="1"/>
    <col min="9731" max="9733" width="19.140625" style="180" customWidth="1"/>
    <col min="9734" max="9984" width="9.140625" style="180" customWidth="1"/>
    <col min="9985" max="9985" width="8.140625" style="180" customWidth="1"/>
    <col min="9986" max="9986" width="82.00390625" style="180" customWidth="1"/>
    <col min="9987" max="9989" width="19.140625" style="180" customWidth="1"/>
    <col min="9990" max="10240" width="9.140625" style="180" customWidth="1"/>
    <col min="10241" max="10241" width="8.140625" style="180" customWidth="1"/>
    <col min="10242" max="10242" width="82.00390625" style="180" customWidth="1"/>
    <col min="10243" max="10245" width="19.140625" style="180" customWidth="1"/>
    <col min="10246" max="10496" width="9.140625" style="180" customWidth="1"/>
    <col min="10497" max="10497" width="8.140625" style="180" customWidth="1"/>
    <col min="10498" max="10498" width="82.00390625" style="180" customWidth="1"/>
    <col min="10499" max="10501" width="19.140625" style="180" customWidth="1"/>
    <col min="10502" max="10752" width="9.140625" style="180" customWidth="1"/>
    <col min="10753" max="10753" width="8.140625" style="180" customWidth="1"/>
    <col min="10754" max="10754" width="82.00390625" style="180" customWidth="1"/>
    <col min="10755" max="10757" width="19.140625" style="180" customWidth="1"/>
    <col min="10758" max="11008" width="9.140625" style="180" customWidth="1"/>
    <col min="11009" max="11009" width="8.140625" style="180" customWidth="1"/>
    <col min="11010" max="11010" width="82.00390625" style="180" customWidth="1"/>
    <col min="11011" max="11013" width="19.140625" style="180" customWidth="1"/>
    <col min="11014" max="11264" width="9.140625" style="180" customWidth="1"/>
    <col min="11265" max="11265" width="8.140625" style="180" customWidth="1"/>
    <col min="11266" max="11266" width="82.00390625" style="180" customWidth="1"/>
    <col min="11267" max="11269" width="19.140625" style="180" customWidth="1"/>
    <col min="11270" max="11520" width="9.140625" style="180" customWidth="1"/>
    <col min="11521" max="11521" width="8.140625" style="180" customWidth="1"/>
    <col min="11522" max="11522" width="82.00390625" style="180" customWidth="1"/>
    <col min="11523" max="11525" width="19.140625" style="180" customWidth="1"/>
    <col min="11526" max="11776" width="9.140625" style="180" customWidth="1"/>
    <col min="11777" max="11777" width="8.140625" style="180" customWidth="1"/>
    <col min="11778" max="11778" width="82.00390625" style="180" customWidth="1"/>
    <col min="11779" max="11781" width="19.140625" style="180" customWidth="1"/>
    <col min="11782" max="12032" width="9.140625" style="180" customWidth="1"/>
    <col min="12033" max="12033" width="8.140625" style="180" customWidth="1"/>
    <col min="12034" max="12034" width="82.00390625" style="180" customWidth="1"/>
    <col min="12035" max="12037" width="19.140625" style="180" customWidth="1"/>
    <col min="12038" max="12288" width="9.140625" style="180" customWidth="1"/>
    <col min="12289" max="12289" width="8.140625" style="180" customWidth="1"/>
    <col min="12290" max="12290" width="82.00390625" style="180" customWidth="1"/>
    <col min="12291" max="12293" width="19.140625" style="180" customWidth="1"/>
    <col min="12294" max="12544" width="9.140625" style="180" customWidth="1"/>
    <col min="12545" max="12545" width="8.140625" style="180" customWidth="1"/>
    <col min="12546" max="12546" width="82.00390625" style="180" customWidth="1"/>
    <col min="12547" max="12549" width="19.140625" style="180" customWidth="1"/>
    <col min="12550" max="12800" width="9.140625" style="180" customWidth="1"/>
    <col min="12801" max="12801" width="8.140625" style="180" customWidth="1"/>
    <col min="12802" max="12802" width="82.00390625" style="180" customWidth="1"/>
    <col min="12803" max="12805" width="19.140625" style="180" customWidth="1"/>
    <col min="12806" max="13056" width="9.140625" style="180" customWidth="1"/>
    <col min="13057" max="13057" width="8.140625" style="180" customWidth="1"/>
    <col min="13058" max="13058" width="82.00390625" style="180" customWidth="1"/>
    <col min="13059" max="13061" width="19.140625" style="180" customWidth="1"/>
    <col min="13062" max="13312" width="9.140625" style="180" customWidth="1"/>
    <col min="13313" max="13313" width="8.140625" style="180" customWidth="1"/>
    <col min="13314" max="13314" width="82.00390625" style="180" customWidth="1"/>
    <col min="13315" max="13317" width="19.140625" style="180" customWidth="1"/>
    <col min="13318" max="13568" width="9.140625" style="180" customWidth="1"/>
    <col min="13569" max="13569" width="8.140625" style="180" customWidth="1"/>
    <col min="13570" max="13570" width="82.00390625" style="180" customWidth="1"/>
    <col min="13571" max="13573" width="19.140625" style="180" customWidth="1"/>
    <col min="13574" max="13824" width="9.140625" style="180" customWidth="1"/>
    <col min="13825" max="13825" width="8.140625" style="180" customWidth="1"/>
    <col min="13826" max="13826" width="82.00390625" style="180" customWidth="1"/>
    <col min="13827" max="13829" width="19.140625" style="180" customWidth="1"/>
    <col min="13830" max="14080" width="9.140625" style="180" customWidth="1"/>
    <col min="14081" max="14081" width="8.140625" style="180" customWidth="1"/>
    <col min="14082" max="14082" width="82.00390625" style="180" customWidth="1"/>
    <col min="14083" max="14085" width="19.140625" style="180" customWidth="1"/>
    <col min="14086" max="14336" width="9.140625" style="180" customWidth="1"/>
    <col min="14337" max="14337" width="8.140625" style="180" customWidth="1"/>
    <col min="14338" max="14338" width="82.00390625" style="180" customWidth="1"/>
    <col min="14339" max="14341" width="19.140625" style="180" customWidth="1"/>
    <col min="14342" max="14592" width="9.140625" style="180" customWidth="1"/>
    <col min="14593" max="14593" width="8.140625" style="180" customWidth="1"/>
    <col min="14594" max="14594" width="82.00390625" style="180" customWidth="1"/>
    <col min="14595" max="14597" width="19.140625" style="180" customWidth="1"/>
    <col min="14598" max="14848" width="9.140625" style="180" customWidth="1"/>
    <col min="14849" max="14849" width="8.140625" style="180" customWidth="1"/>
    <col min="14850" max="14850" width="82.00390625" style="180" customWidth="1"/>
    <col min="14851" max="14853" width="19.140625" style="180" customWidth="1"/>
    <col min="14854" max="15104" width="9.140625" style="180" customWidth="1"/>
    <col min="15105" max="15105" width="8.140625" style="180" customWidth="1"/>
    <col min="15106" max="15106" width="82.00390625" style="180" customWidth="1"/>
    <col min="15107" max="15109" width="19.140625" style="180" customWidth="1"/>
    <col min="15110" max="15360" width="9.140625" style="180" customWidth="1"/>
    <col min="15361" max="15361" width="8.140625" style="180" customWidth="1"/>
    <col min="15362" max="15362" width="82.00390625" style="180" customWidth="1"/>
    <col min="15363" max="15365" width="19.140625" style="180" customWidth="1"/>
    <col min="15366" max="15616" width="9.140625" style="180" customWidth="1"/>
    <col min="15617" max="15617" width="8.140625" style="180" customWidth="1"/>
    <col min="15618" max="15618" width="82.00390625" style="180" customWidth="1"/>
    <col min="15619" max="15621" width="19.140625" style="180" customWidth="1"/>
    <col min="15622" max="15872" width="9.140625" style="180" customWidth="1"/>
    <col min="15873" max="15873" width="8.140625" style="180" customWidth="1"/>
    <col min="15874" max="15874" width="82.00390625" style="180" customWidth="1"/>
    <col min="15875" max="15877" width="19.140625" style="180" customWidth="1"/>
    <col min="15878" max="16128" width="9.140625" style="180" customWidth="1"/>
    <col min="16129" max="16129" width="8.140625" style="180" customWidth="1"/>
    <col min="16130" max="16130" width="82.00390625" style="180" customWidth="1"/>
    <col min="16131" max="16133" width="19.140625" style="180" customWidth="1"/>
    <col min="16134" max="16384" width="9.140625" style="180" customWidth="1"/>
  </cols>
  <sheetData>
    <row r="1" spans="1:5" ht="15">
      <c r="A1" s="163"/>
      <c r="B1" s="200" t="s">
        <v>715</v>
      </c>
      <c r="C1" s="200"/>
      <c r="D1" s="200"/>
      <c r="E1" s="200"/>
    </row>
    <row r="2" spans="1:5" ht="15">
      <c r="A2" s="163"/>
      <c r="B2" s="148"/>
      <c r="C2" s="148"/>
      <c r="D2" s="148"/>
      <c r="E2" s="148"/>
    </row>
    <row r="3" spans="1:5" ht="15">
      <c r="A3" s="163"/>
      <c r="B3" s="22"/>
      <c r="C3" s="22"/>
      <c r="D3" s="22"/>
      <c r="E3" s="148" t="s">
        <v>36</v>
      </c>
    </row>
    <row r="4" spans="1:5" ht="18.75" customHeight="1">
      <c r="A4" s="229" t="s">
        <v>523</v>
      </c>
      <c r="B4" s="230"/>
      <c r="C4" s="230"/>
      <c r="D4" s="230"/>
      <c r="E4" s="231"/>
    </row>
    <row r="5" spans="1:5" ht="30">
      <c r="A5" s="181" t="s">
        <v>704</v>
      </c>
      <c r="B5" s="181" t="s">
        <v>40</v>
      </c>
      <c r="C5" s="181" t="s">
        <v>524</v>
      </c>
      <c r="D5" s="181" t="s">
        <v>525</v>
      </c>
      <c r="E5" s="181" t="s">
        <v>526</v>
      </c>
    </row>
    <row r="6" spans="1:5" ht="15">
      <c r="A6" s="181">
        <v>2</v>
      </c>
      <c r="B6" s="181">
        <v>3</v>
      </c>
      <c r="C6" s="181">
        <v>4</v>
      </c>
      <c r="D6" s="181">
        <v>5</v>
      </c>
      <c r="E6" s="181">
        <v>6</v>
      </c>
    </row>
    <row r="7" spans="1:5" ht="15">
      <c r="A7" s="182" t="s">
        <v>56</v>
      </c>
      <c r="B7" s="183" t="s">
        <v>261</v>
      </c>
      <c r="C7" s="184">
        <v>63306</v>
      </c>
      <c r="D7" s="184">
        <v>0</v>
      </c>
      <c r="E7" s="184">
        <v>63306</v>
      </c>
    </row>
    <row r="8" spans="1:5" ht="15">
      <c r="A8" s="182" t="s">
        <v>60</v>
      </c>
      <c r="B8" s="183" t="s">
        <v>262</v>
      </c>
      <c r="C8" s="184">
        <v>81</v>
      </c>
      <c r="D8" s="184">
        <v>0</v>
      </c>
      <c r="E8" s="184">
        <v>81</v>
      </c>
    </row>
    <row r="9" spans="1:5" ht="15">
      <c r="A9" s="182" t="s">
        <v>169</v>
      </c>
      <c r="B9" s="183" t="s">
        <v>263</v>
      </c>
      <c r="C9" s="184">
        <v>514</v>
      </c>
      <c r="D9" s="184">
        <v>0</v>
      </c>
      <c r="E9" s="184">
        <v>514</v>
      </c>
    </row>
    <row r="10" spans="1:5" ht="15">
      <c r="A10" s="182" t="s">
        <v>170</v>
      </c>
      <c r="B10" s="183" t="s">
        <v>264</v>
      </c>
      <c r="C10" s="184">
        <v>473</v>
      </c>
      <c r="D10" s="184">
        <v>0</v>
      </c>
      <c r="E10" s="184">
        <v>473</v>
      </c>
    </row>
    <row r="11" spans="1:5" ht="15">
      <c r="A11" s="185" t="s">
        <v>171</v>
      </c>
      <c r="B11" s="186" t="s">
        <v>265</v>
      </c>
      <c r="C11" s="187">
        <v>64374</v>
      </c>
      <c r="D11" s="187">
        <v>0</v>
      </c>
      <c r="E11" s="187">
        <v>64374</v>
      </c>
    </row>
    <row r="12" spans="1:5" ht="15">
      <c r="A12" s="182" t="s">
        <v>172</v>
      </c>
      <c r="B12" s="183" t="s">
        <v>266</v>
      </c>
      <c r="C12" s="184">
        <v>2480</v>
      </c>
      <c r="D12" s="184">
        <v>0</v>
      </c>
      <c r="E12" s="184">
        <v>2480</v>
      </c>
    </row>
    <row r="13" spans="1:5" ht="25.5">
      <c r="A13" s="182" t="s">
        <v>173</v>
      </c>
      <c r="B13" s="183" t="s">
        <v>267</v>
      </c>
      <c r="C13" s="184">
        <v>2636</v>
      </c>
      <c r="D13" s="184">
        <v>0</v>
      </c>
      <c r="E13" s="184">
        <v>2636</v>
      </c>
    </row>
    <row r="14" spans="1:5" ht="15">
      <c r="A14" s="182" t="s">
        <v>174</v>
      </c>
      <c r="B14" s="183" t="s">
        <v>268</v>
      </c>
      <c r="C14" s="184">
        <v>2855</v>
      </c>
      <c r="D14" s="184">
        <v>0</v>
      </c>
      <c r="E14" s="184">
        <v>2855</v>
      </c>
    </row>
    <row r="15" spans="1:5" ht="15">
      <c r="A15" s="185" t="s">
        <v>175</v>
      </c>
      <c r="B15" s="186" t="s">
        <v>269</v>
      </c>
      <c r="C15" s="187">
        <v>7971</v>
      </c>
      <c r="D15" s="187">
        <v>0</v>
      </c>
      <c r="E15" s="187">
        <v>7971</v>
      </c>
    </row>
    <row r="16" spans="1:5" ht="15">
      <c r="A16" s="185" t="s">
        <v>176</v>
      </c>
      <c r="B16" s="186" t="s">
        <v>177</v>
      </c>
      <c r="C16" s="187">
        <v>72345</v>
      </c>
      <c r="D16" s="187">
        <v>0</v>
      </c>
      <c r="E16" s="187">
        <v>72345</v>
      </c>
    </row>
    <row r="17" spans="1:5" ht="25.5">
      <c r="A17" s="185" t="s">
        <v>178</v>
      </c>
      <c r="B17" s="186" t="s">
        <v>527</v>
      </c>
      <c r="C17" s="187">
        <v>12403</v>
      </c>
      <c r="D17" s="187">
        <v>0</v>
      </c>
      <c r="E17" s="187">
        <v>12403</v>
      </c>
    </row>
    <row r="18" spans="1:5" ht="15">
      <c r="A18" s="182" t="s">
        <v>179</v>
      </c>
      <c r="B18" s="183" t="s">
        <v>270</v>
      </c>
      <c r="C18" s="184">
        <v>12189</v>
      </c>
      <c r="D18" s="184">
        <v>0</v>
      </c>
      <c r="E18" s="184">
        <v>12189</v>
      </c>
    </row>
    <row r="19" spans="1:5" ht="15">
      <c r="A19" s="182" t="s">
        <v>180</v>
      </c>
      <c r="B19" s="183" t="s">
        <v>271</v>
      </c>
      <c r="C19" s="184">
        <v>13</v>
      </c>
      <c r="D19" s="184">
        <v>0</v>
      </c>
      <c r="E19" s="184">
        <v>13</v>
      </c>
    </row>
    <row r="20" spans="1:5" ht="15">
      <c r="A20" s="182" t="s">
        <v>181</v>
      </c>
      <c r="B20" s="183" t="s">
        <v>272</v>
      </c>
      <c r="C20" s="184">
        <v>186</v>
      </c>
      <c r="D20" s="184">
        <v>0</v>
      </c>
      <c r="E20" s="184">
        <v>186</v>
      </c>
    </row>
    <row r="21" spans="1:5" ht="25.5">
      <c r="A21" s="182" t="s">
        <v>182</v>
      </c>
      <c r="B21" s="183" t="s">
        <v>273</v>
      </c>
      <c r="C21" s="184">
        <v>15</v>
      </c>
      <c r="D21" s="184">
        <v>0</v>
      </c>
      <c r="E21" s="184">
        <v>15</v>
      </c>
    </row>
    <row r="22" spans="1:5" ht="15">
      <c r="A22" s="182" t="s">
        <v>183</v>
      </c>
      <c r="B22" s="183" t="s">
        <v>274</v>
      </c>
      <c r="C22" s="184">
        <v>1177</v>
      </c>
      <c r="D22" s="184">
        <v>0</v>
      </c>
      <c r="E22" s="184">
        <v>1177</v>
      </c>
    </row>
    <row r="23" spans="1:5" ht="15">
      <c r="A23" s="182" t="s">
        <v>184</v>
      </c>
      <c r="B23" s="183" t="s">
        <v>275</v>
      </c>
      <c r="C23" s="184">
        <v>29539</v>
      </c>
      <c r="D23" s="184">
        <v>0</v>
      </c>
      <c r="E23" s="184">
        <v>29539</v>
      </c>
    </row>
    <row r="24" spans="1:5" ht="15">
      <c r="A24" s="185" t="s">
        <v>54</v>
      </c>
      <c r="B24" s="186" t="s">
        <v>276</v>
      </c>
      <c r="C24" s="187">
        <v>30716</v>
      </c>
      <c r="D24" s="187">
        <v>0</v>
      </c>
      <c r="E24" s="187">
        <v>30716</v>
      </c>
    </row>
    <row r="25" spans="1:5" ht="15">
      <c r="A25" s="182" t="s">
        <v>185</v>
      </c>
      <c r="B25" s="183" t="s">
        <v>277</v>
      </c>
      <c r="C25" s="184">
        <v>816</v>
      </c>
      <c r="D25" s="184">
        <v>0</v>
      </c>
      <c r="E25" s="184">
        <v>816</v>
      </c>
    </row>
    <row r="26" spans="1:5" ht="15">
      <c r="A26" s="182" t="s">
        <v>186</v>
      </c>
      <c r="B26" s="183" t="s">
        <v>278</v>
      </c>
      <c r="C26" s="184">
        <v>895</v>
      </c>
      <c r="D26" s="184">
        <v>0</v>
      </c>
      <c r="E26" s="184">
        <v>895</v>
      </c>
    </row>
    <row r="27" spans="1:5" ht="15">
      <c r="A27" s="185" t="s">
        <v>187</v>
      </c>
      <c r="B27" s="186" t="s">
        <v>279</v>
      </c>
      <c r="C27" s="187">
        <v>1711</v>
      </c>
      <c r="D27" s="187">
        <v>0</v>
      </c>
      <c r="E27" s="187">
        <v>1711</v>
      </c>
    </row>
    <row r="28" spans="1:5" ht="15">
      <c r="A28" s="182" t="s">
        <v>188</v>
      </c>
      <c r="B28" s="183" t="s">
        <v>280</v>
      </c>
      <c r="C28" s="184">
        <v>6575</v>
      </c>
      <c r="D28" s="184">
        <v>0</v>
      </c>
      <c r="E28" s="184">
        <v>6575</v>
      </c>
    </row>
    <row r="29" spans="1:5" ht="15">
      <c r="A29" s="182" t="s">
        <v>189</v>
      </c>
      <c r="B29" s="183" t="s">
        <v>281</v>
      </c>
      <c r="C29" s="184">
        <v>2432</v>
      </c>
      <c r="D29" s="184">
        <v>0</v>
      </c>
      <c r="E29" s="184">
        <v>2432</v>
      </c>
    </row>
    <row r="30" spans="1:5" ht="15">
      <c r="A30" s="182" t="s">
        <v>190</v>
      </c>
      <c r="B30" s="183" t="s">
        <v>282</v>
      </c>
      <c r="C30" s="184">
        <v>1923</v>
      </c>
      <c r="D30" s="184">
        <v>0</v>
      </c>
      <c r="E30" s="184">
        <v>1923</v>
      </c>
    </row>
    <row r="31" spans="1:5" ht="15">
      <c r="A31" s="182" t="s">
        <v>62</v>
      </c>
      <c r="B31" s="183" t="s">
        <v>528</v>
      </c>
      <c r="C31" s="184">
        <v>632</v>
      </c>
      <c r="D31" s="184">
        <v>0</v>
      </c>
      <c r="E31" s="184">
        <v>632</v>
      </c>
    </row>
    <row r="32" spans="1:5" ht="15">
      <c r="A32" s="182" t="s">
        <v>191</v>
      </c>
      <c r="B32" s="183" t="s">
        <v>529</v>
      </c>
      <c r="C32" s="184">
        <v>5747</v>
      </c>
      <c r="D32" s="184">
        <v>0</v>
      </c>
      <c r="E32" s="184">
        <v>5747</v>
      </c>
    </row>
    <row r="33" spans="1:5" ht="15">
      <c r="A33" s="185" t="s">
        <v>192</v>
      </c>
      <c r="B33" s="186" t="s">
        <v>283</v>
      </c>
      <c r="C33" s="187">
        <v>17309</v>
      </c>
      <c r="D33" s="187">
        <v>0</v>
      </c>
      <c r="E33" s="187">
        <v>17309</v>
      </c>
    </row>
    <row r="34" spans="1:5" ht="15">
      <c r="A34" s="182" t="s">
        <v>193</v>
      </c>
      <c r="B34" s="183" t="s">
        <v>284</v>
      </c>
      <c r="C34" s="184">
        <v>11340</v>
      </c>
      <c r="D34" s="184">
        <v>0</v>
      </c>
      <c r="E34" s="184">
        <v>11340</v>
      </c>
    </row>
    <row r="35" spans="1:5" ht="15">
      <c r="A35" s="182" t="s">
        <v>194</v>
      </c>
      <c r="B35" s="183" t="s">
        <v>530</v>
      </c>
      <c r="C35" s="184">
        <v>1657</v>
      </c>
      <c r="D35" s="184">
        <v>0</v>
      </c>
      <c r="E35" s="184">
        <v>1657</v>
      </c>
    </row>
    <row r="36" spans="1:5" ht="15">
      <c r="A36" s="182" t="s">
        <v>195</v>
      </c>
      <c r="B36" s="183" t="s">
        <v>285</v>
      </c>
      <c r="C36" s="184">
        <v>12</v>
      </c>
      <c r="D36" s="184">
        <v>0</v>
      </c>
      <c r="E36" s="184">
        <v>12</v>
      </c>
    </row>
    <row r="37" spans="1:5" ht="15">
      <c r="A37" s="182" t="s">
        <v>196</v>
      </c>
      <c r="B37" s="183" t="s">
        <v>286</v>
      </c>
      <c r="C37" s="184">
        <v>1599</v>
      </c>
      <c r="D37" s="184">
        <v>0</v>
      </c>
      <c r="E37" s="184">
        <v>1599</v>
      </c>
    </row>
    <row r="38" spans="1:5" ht="15">
      <c r="A38" s="185" t="s">
        <v>197</v>
      </c>
      <c r="B38" s="186" t="s">
        <v>287</v>
      </c>
      <c r="C38" s="187">
        <v>14608</v>
      </c>
      <c r="D38" s="187">
        <v>0</v>
      </c>
      <c r="E38" s="187">
        <v>14608</v>
      </c>
    </row>
    <row r="39" spans="1:5" ht="15">
      <c r="A39" s="185" t="s">
        <v>198</v>
      </c>
      <c r="B39" s="186" t="s">
        <v>288</v>
      </c>
      <c r="C39" s="187">
        <v>64344</v>
      </c>
      <c r="D39" s="187">
        <v>0</v>
      </c>
      <c r="E39" s="187">
        <v>64344</v>
      </c>
    </row>
    <row r="40" spans="1:5" ht="15">
      <c r="A40" s="185" t="s">
        <v>199</v>
      </c>
      <c r="B40" s="186" t="s">
        <v>289</v>
      </c>
      <c r="C40" s="187">
        <v>471</v>
      </c>
      <c r="D40" s="187">
        <v>0</v>
      </c>
      <c r="E40" s="187">
        <v>471</v>
      </c>
    </row>
    <row r="41" spans="1:5" ht="15">
      <c r="A41" s="182" t="s">
        <v>200</v>
      </c>
      <c r="B41" s="183" t="s">
        <v>531</v>
      </c>
      <c r="C41" s="184">
        <v>471</v>
      </c>
      <c r="D41" s="184">
        <v>0</v>
      </c>
      <c r="E41" s="184">
        <v>471</v>
      </c>
    </row>
    <row r="42" spans="1:5" ht="15">
      <c r="A42" s="185" t="s">
        <v>201</v>
      </c>
      <c r="B42" s="186" t="s">
        <v>202</v>
      </c>
      <c r="C42" s="187">
        <v>823</v>
      </c>
      <c r="D42" s="187">
        <v>0</v>
      </c>
      <c r="E42" s="187">
        <v>823</v>
      </c>
    </row>
    <row r="43" spans="1:5" ht="15">
      <c r="A43" s="182" t="s">
        <v>203</v>
      </c>
      <c r="B43" s="183" t="s">
        <v>532</v>
      </c>
      <c r="C43" s="184">
        <v>823</v>
      </c>
      <c r="D43" s="184">
        <v>0</v>
      </c>
      <c r="E43" s="184">
        <v>823</v>
      </c>
    </row>
    <row r="44" spans="1:5" ht="15">
      <c r="A44" s="182" t="s">
        <v>204</v>
      </c>
      <c r="B44" s="183" t="s">
        <v>205</v>
      </c>
      <c r="C44" s="184">
        <v>982</v>
      </c>
      <c r="D44" s="184">
        <v>0</v>
      </c>
      <c r="E44" s="184">
        <v>982</v>
      </c>
    </row>
    <row r="45" spans="1:5" ht="25.5">
      <c r="A45" s="182" t="s">
        <v>206</v>
      </c>
      <c r="B45" s="183" t="s">
        <v>290</v>
      </c>
      <c r="C45" s="184">
        <v>902</v>
      </c>
      <c r="D45" s="184">
        <v>0</v>
      </c>
      <c r="E45" s="184">
        <v>902</v>
      </c>
    </row>
    <row r="46" spans="1:5" ht="15">
      <c r="A46" s="182" t="s">
        <v>207</v>
      </c>
      <c r="B46" s="183" t="s">
        <v>208</v>
      </c>
      <c r="C46" s="184">
        <v>80</v>
      </c>
      <c r="D46" s="184">
        <v>0</v>
      </c>
      <c r="E46" s="184">
        <v>80</v>
      </c>
    </row>
    <row r="47" spans="1:5" ht="15">
      <c r="A47" s="185" t="s">
        <v>209</v>
      </c>
      <c r="B47" s="186" t="s">
        <v>210</v>
      </c>
      <c r="C47" s="187">
        <v>2276</v>
      </c>
      <c r="D47" s="187">
        <v>0</v>
      </c>
      <c r="E47" s="187">
        <v>2276</v>
      </c>
    </row>
    <row r="48" spans="1:5" ht="15">
      <c r="A48" s="182" t="s">
        <v>211</v>
      </c>
      <c r="B48" s="183" t="s">
        <v>212</v>
      </c>
      <c r="C48" s="184">
        <v>1117</v>
      </c>
      <c r="D48" s="184">
        <v>0</v>
      </c>
      <c r="E48" s="184">
        <v>1117</v>
      </c>
    </row>
    <row r="49" spans="1:5" ht="15">
      <c r="A49" s="185" t="s">
        <v>213</v>
      </c>
      <c r="B49" s="186" t="s">
        <v>214</v>
      </c>
      <c r="C49" s="187">
        <v>1117</v>
      </c>
      <c r="D49" s="187">
        <v>0</v>
      </c>
      <c r="E49" s="187">
        <v>1117</v>
      </c>
    </row>
    <row r="50" spans="1:5" ht="15">
      <c r="A50" s="185" t="s">
        <v>215</v>
      </c>
      <c r="B50" s="186" t="s">
        <v>216</v>
      </c>
      <c r="C50" s="187">
        <v>5835</v>
      </c>
      <c r="D50" s="187">
        <v>0</v>
      </c>
      <c r="E50" s="187">
        <v>5835</v>
      </c>
    </row>
    <row r="51" spans="1:5" ht="15">
      <c r="A51" s="182" t="s">
        <v>66</v>
      </c>
      <c r="B51" s="183" t="s">
        <v>291</v>
      </c>
      <c r="C51" s="184">
        <v>5835</v>
      </c>
      <c r="D51" s="184">
        <v>0</v>
      </c>
      <c r="E51" s="184">
        <v>5835</v>
      </c>
    </row>
    <row r="52" spans="1:5" ht="15">
      <c r="A52" s="185" t="s">
        <v>217</v>
      </c>
      <c r="B52" s="186" t="s">
        <v>218</v>
      </c>
      <c r="C52" s="187">
        <v>8461</v>
      </c>
      <c r="D52" s="187">
        <v>0</v>
      </c>
      <c r="E52" s="187">
        <v>8461</v>
      </c>
    </row>
    <row r="53" spans="1:5" ht="15">
      <c r="A53" s="182" t="s">
        <v>70</v>
      </c>
      <c r="B53" s="183" t="s">
        <v>292</v>
      </c>
      <c r="C53" s="184">
        <v>1470</v>
      </c>
      <c r="D53" s="184">
        <v>0</v>
      </c>
      <c r="E53" s="184">
        <v>1470</v>
      </c>
    </row>
    <row r="54" spans="1:5" ht="15">
      <c r="A54" s="182" t="s">
        <v>219</v>
      </c>
      <c r="B54" s="183" t="s">
        <v>293</v>
      </c>
      <c r="C54" s="184">
        <v>6991</v>
      </c>
      <c r="D54" s="184">
        <v>0</v>
      </c>
      <c r="E54" s="184">
        <v>6991</v>
      </c>
    </row>
    <row r="55" spans="1:5" ht="25.5">
      <c r="A55" s="185" t="s">
        <v>220</v>
      </c>
      <c r="B55" s="186" t="s">
        <v>294</v>
      </c>
      <c r="C55" s="187">
        <v>15413</v>
      </c>
      <c r="D55" s="187">
        <v>0</v>
      </c>
      <c r="E55" s="187">
        <v>15413</v>
      </c>
    </row>
    <row r="56" spans="1:5" ht="15">
      <c r="A56" s="182" t="s">
        <v>221</v>
      </c>
      <c r="B56" s="183" t="s">
        <v>222</v>
      </c>
      <c r="C56" s="184">
        <v>500</v>
      </c>
      <c r="D56" s="184">
        <v>0</v>
      </c>
      <c r="E56" s="184">
        <v>500</v>
      </c>
    </row>
    <row r="57" spans="1:5" ht="15">
      <c r="A57" s="182" t="s">
        <v>223</v>
      </c>
      <c r="B57" s="183" t="s">
        <v>295</v>
      </c>
      <c r="C57" s="184">
        <v>7959</v>
      </c>
      <c r="D57" s="184">
        <v>0</v>
      </c>
      <c r="E57" s="184">
        <v>7959</v>
      </c>
    </row>
    <row r="58" spans="1:5" ht="15">
      <c r="A58" s="182" t="s">
        <v>224</v>
      </c>
      <c r="B58" s="183" t="s">
        <v>296</v>
      </c>
      <c r="C58" s="184">
        <v>1038</v>
      </c>
      <c r="D58" s="184">
        <v>0</v>
      </c>
      <c r="E58" s="184">
        <v>1038</v>
      </c>
    </row>
    <row r="59" spans="1:5" ht="15">
      <c r="A59" s="185" t="s">
        <v>225</v>
      </c>
      <c r="B59" s="186" t="s">
        <v>226</v>
      </c>
      <c r="C59" s="187">
        <v>9497</v>
      </c>
      <c r="D59" s="187">
        <v>0</v>
      </c>
      <c r="E59" s="187">
        <v>9497</v>
      </c>
    </row>
    <row r="60" spans="1:5" ht="15">
      <c r="A60" s="182" t="s">
        <v>227</v>
      </c>
      <c r="B60" s="183" t="s">
        <v>297</v>
      </c>
      <c r="C60" s="184">
        <v>787</v>
      </c>
      <c r="D60" s="184">
        <v>0</v>
      </c>
      <c r="E60" s="184">
        <v>787</v>
      </c>
    </row>
    <row r="61" spans="1:5" ht="15">
      <c r="A61" s="182" t="s">
        <v>228</v>
      </c>
      <c r="B61" s="183" t="s">
        <v>298</v>
      </c>
      <c r="C61" s="184">
        <v>213</v>
      </c>
      <c r="D61" s="184">
        <v>0</v>
      </c>
      <c r="E61" s="184">
        <v>213</v>
      </c>
    </row>
    <row r="62" spans="1:5" ht="15">
      <c r="A62" s="185" t="s">
        <v>48</v>
      </c>
      <c r="B62" s="186" t="s">
        <v>299</v>
      </c>
      <c r="C62" s="187">
        <v>1000</v>
      </c>
      <c r="D62" s="187">
        <v>0</v>
      </c>
      <c r="E62" s="187">
        <v>1000</v>
      </c>
    </row>
    <row r="63" spans="1:5" ht="15">
      <c r="A63" s="185" t="s">
        <v>229</v>
      </c>
      <c r="B63" s="186" t="s">
        <v>230</v>
      </c>
      <c r="C63" s="187">
        <v>177278</v>
      </c>
      <c r="D63" s="187">
        <v>0</v>
      </c>
      <c r="E63" s="187">
        <v>177278</v>
      </c>
    </row>
    <row r="64" ht="222.75" customHeight="1"/>
    <row r="65" ht="13.5" customHeight="1"/>
    <row r="66" spans="1:5" ht="15">
      <c r="A66" s="227" t="s">
        <v>533</v>
      </c>
      <c r="B66" s="228"/>
      <c r="C66" s="228"/>
      <c r="D66" s="228"/>
      <c r="E66" s="228"/>
    </row>
    <row r="67" spans="1:5" ht="30">
      <c r="A67" s="188" t="s">
        <v>704</v>
      </c>
      <c r="B67" s="188" t="s">
        <v>40</v>
      </c>
      <c r="C67" s="188" t="s">
        <v>524</v>
      </c>
      <c r="D67" s="188" t="s">
        <v>525</v>
      </c>
      <c r="E67" s="188" t="s">
        <v>526</v>
      </c>
    </row>
    <row r="68" spans="1:5" ht="15">
      <c r="A68" s="188">
        <v>2</v>
      </c>
      <c r="B68" s="188">
        <v>3</v>
      </c>
      <c r="C68" s="188">
        <v>4</v>
      </c>
      <c r="D68" s="188">
        <v>5</v>
      </c>
      <c r="E68" s="188">
        <v>6</v>
      </c>
    </row>
    <row r="69" spans="1:5" ht="15">
      <c r="A69" s="179" t="s">
        <v>56</v>
      </c>
      <c r="B69" s="13" t="s">
        <v>534</v>
      </c>
      <c r="C69" s="14">
        <v>6593</v>
      </c>
      <c r="D69" s="14">
        <v>0</v>
      </c>
      <c r="E69" s="14">
        <v>6593</v>
      </c>
    </row>
    <row r="70" spans="1:5" ht="25.5">
      <c r="A70" s="179" t="s">
        <v>57</v>
      </c>
      <c r="B70" s="13" t="s">
        <v>535</v>
      </c>
      <c r="C70" s="14">
        <v>10796</v>
      </c>
      <c r="D70" s="14">
        <v>0</v>
      </c>
      <c r="E70" s="14">
        <v>10796</v>
      </c>
    </row>
    <row r="71" spans="1:5" ht="15">
      <c r="A71" s="179" t="s">
        <v>58</v>
      </c>
      <c r="B71" s="13" t="s">
        <v>536</v>
      </c>
      <c r="C71" s="14">
        <v>1596</v>
      </c>
      <c r="D71" s="14">
        <v>0</v>
      </c>
      <c r="E71" s="14">
        <v>1596</v>
      </c>
    </row>
    <row r="72" spans="1:5" ht="15">
      <c r="A72" s="179" t="s">
        <v>59</v>
      </c>
      <c r="B72" s="13" t="s">
        <v>537</v>
      </c>
      <c r="C72" s="14">
        <v>1623</v>
      </c>
      <c r="D72" s="14">
        <v>0</v>
      </c>
      <c r="E72" s="14">
        <v>1623</v>
      </c>
    </row>
    <row r="73" spans="1:5" ht="15">
      <c r="A73" s="151" t="s">
        <v>60</v>
      </c>
      <c r="B73" s="15" t="s">
        <v>538</v>
      </c>
      <c r="C73" s="16">
        <v>20608</v>
      </c>
      <c r="D73" s="16">
        <v>0</v>
      </c>
      <c r="E73" s="16">
        <v>20608</v>
      </c>
    </row>
    <row r="74" spans="1:5" ht="25.5">
      <c r="A74" s="151" t="s">
        <v>54</v>
      </c>
      <c r="B74" s="15" t="s">
        <v>539</v>
      </c>
      <c r="C74" s="16">
        <v>65018</v>
      </c>
      <c r="D74" s="16">
        <v>0</v>
      </c>
      <c r="E74" s="16">
        <v>65018</v>
      </c>
    </row>
    <row r="75" spans="1:5" ht="15">
      <c r="A75" s="179" t="s">
        <v>61</v>
      </c>
      <c r="B75" s="13" t="s">
        <v>540</v>
      </c>
      <c r="C75" s="14">
        <v>65018</v>
      </c>
      <c r="D75" s="14">
        <v>0</v>
      </c>
      <c r="E75" s="14">
        <v>65018</v>
      </c>
    </row>
    <row r="76" spans="1:5" ht="15">
      <c r="A76" s="151" t="s">
        <v>62</v>
      </c>
      <c r="B76" s="15" t="s">
        <v>541</v>
      </c>
      <c r="C76" s="16">
        <v>85626</v>
      </c>
      <c r="D76" s="16">
        <v>0</v>
      </c>
      <c r="E76" s="16">
        <v>85626</v>
      </c>
    </row>
    <row r="77" spans="1:5" ht="15">
      <c r="A77" s="151" t="s">
        <v>63</v>
      </c>
      <c r="B77" s="15" t="s">
        <v>542</v>
      </c>
      <c r="C77" s="16">
        <v>3041</v>
      </c>
      <c r="D77" s="16">
        <v>0</v>
      </c>
      <c r="E77" s="16">
        <v>3041</v>
      </c>
    </row>
    <row r="78" spans="1:5" ht="15">
      <c r="A78" s="179" t="s">
        <v>543</v>
      </c>
      <c r="B78" s="13" t="s">
        <v>544</v>
      </c>
      <c r="C78" s="14">
        <v>3041</v>
      </c>
      <c r="D78" s="14">
        <v>0</v>
      </c>
      <c r="E78" s="14">
        <v>3041</v>
      </c>
    </row>
    <row r="79" spans="1:5" ht="15">
      <c r="A79" s="151" t="s">
        <v>64</v>
      </c>
      <c r="B79" s="15" t="s">
        <v>545</v>
      </c>
      <c r="C79" s="16">
        <v>56802</v>
      </c>
      <c r="D79" s="16">
        <v>0</v>
      </c>
      <c r="E79" s="16">
        <v>56802</v>
      </c>
    </row>
    <row r="80" spans="1:5" ht="15">
      <c r="A80" s="179" t="s">
        <v>546</v>
      </c>
      <c r="B80" s="13" t="s">
        <v>547</v>
      </c>
      <c r="C80" s="14">
        <v>56802</v>
      </c>
      <c r="D80" s="14">
        <v>0</v>
      </c>
      <c r="E80" s="14">
        <v>56802</v>
      </c>
    </row>
    <row r="81" spans="1:5" ht="15">
      <c r="A81" s="151" t="s">
        <v>65</v>
      </c>
      <c r="B81" s="15" t="s">
        <v>548</v>
      </c>
      <c r="C81" s="16">
        <v>2720</v>
      </c>
      <c r="D81" s="16">
        <v>0</v>
      </c>
      <c r="E81" s="16">
        <v>2720</v>
      </c>
    </row>
    <row r="82" spans="1:5" ht="15">
      <c r="A82" s="179" t="s">
        <v>351</v>
      </c>
      <c r="B82" s="13" t="s">
        <v>549</v>
      </c>
      <c r="C82" s="14">
        <v>2720</v>
      </c>
      <c r="D82" s="14">
        <v>0</v>
      </c>
      <c r="E82" s="14">
        <v>2720</v>
      </c>
    </row>
    <row r="83" spans="1:5" ht="15">
      <c r="A83" s="151" t="s">
        <v>66</v>
      </c>
      <c r="B83" s="15" t="s">
        <v>550</v>
      </c>
      <c r="C83" s="16">
        <v>59522</v>
      </c>
      <c r="D83" s="16">
        <v>0</v>
      </c>
      <c r="E83" s="16">
        <v>59522</v>
      </c>
    </row>
    <row r="84" spans="1:5" ht="15">
      <c r="A84" s="179" t="s">
        <v>67</v>
      </c>
      <c r="B84" s="13" t="s">
        <v>551</v>
      </c>
      <c r="C84" s="14">
        <v>109</v>
      </c>
      <c r="D84" s="14">
        <v>0</v>
      </c>
      <c r="E84" s="14">
        <v>109</v>
      </c>
    </row>
    <row r="85" spans="1:5" ht="15">
      <c r="A85" s="151" t="s">
        <v>68</v>
      </c>
      <c r="B85" s="15" t="s">
        <v>552</v>
      </c>
      <c r="C85" s="16">
        <v>62672</v>
      </c>
      <c r="D85" s="16">
        <v>0</v>
      </c>
      <c r="E85" s="16">
        <v>62672</v>
      </c>
    </row>
    <row r="86" spans="1:5" ht="15">
      <c r="A86" s="179" t="s">
        <v>69</v>
      </c>
      <c r="B86" s="13" t="s">
        <v>553</v>
      </c>
      <c r="C86" s="14">
        <v>3436</v>
      </c>
      <c r="D86" s="14">
        <v>0</v>
      </c>
      <c r="E86" s="14">
        <v>3436</v>
      </c>
    </row>
    <row r="87" spans="1:5" ht="15">
      <c r="A87" s="179" t="s">
        <v>46</v>
      </c>
      <c r="B87" s="13" t="s">
        <v>47</v>
      </c>
      <c r="C87" s="14">
        <v>6119</v>
      </c>
      <c r="D87" s="14">
        <v>0</v>
      </c>
      <c r="E87" s="14">
        <v>6119</v>
      </c>
    </row>
    <row r="88" spans="1:5" ht="15">
      <c r="A88" s="179" t="s">
        <v>70</v>
      </c>
      <c r="B88" s="13" t="s">
        <v>554</v>
      </c>
      <c r="C88" s="14">
        <v>3280</v>
      </c>
      <c r="D88" s="14">
        <v>0</v>
      </c>
      <c r="E88" s="14">
        <v>3280</v>
      </c>
    </row>
    <row r="89" spans="1:5" ht="15">
      <c r="A89" s="179" t="s">
        <v>71</v>
      </c>
      <c r="B89" s="13" t="s">
        <v>555</v>
      </c>
      <c r="C89" s="14">
        <v>7187</v>
      </c>
      <c r="D89" s="14">
        <v>0</v>
      </c>
      <c r="E89" s="14">
        <v>7187</v>
      </c>
    </row>
    <row r="90" spans="1:5" ht="15">
      <c r="A90" s="179" t="s">
        <v>72</v>
      </c>
      <c r="B90" s="13" t="s">
        <v>556</v>
      </c>
      <c r="C90" s="14">
        <v>4232</v>
      </c>
      <c r="D90" s="14">
        <v>0</v>
      </c>
      <c r="E90" s="14">
        <v>4232</v>
      </c>
    </row>
    <row r="91" spans="1:5" ht="15">
      <c r="A91" s="179" t="s">
        <v>73</v>
      </c>
      <c r="B91" s="13" t="s">
        <v>557</v>
      </c>
      <c r="C91" s="14">
        <v>6</v>
      </c>
      <c r="D91" s="14">
        <v>0</v>
      </c>
      <c r="E91" s="14">
        <v>6</v>
      </c>
    </row>
    <row r="92" spans="1:5" ht="15">
      <c r="A92" s="179" t="s">
        <v>74</v>
      </c>
      <c r="B92" s="13" t="s">
        <v>558</v>
      </c>
      <c r="C92" s="14">
        <v>52</v>
      </c>
      <c r="D92" s="14">
        <v>0</v>
      </c>
      <c r="E92" s="14">
        <v>52</v>
      </c>
    </row>
    <row r="93" spans="1:5" ht="15">
      <c r="A93" s="179" t="s">
        <v>228</v>
      </c>
      <c r="B93" s="13" t="s">
        <v>559</v>
      </c>
      <c r="C93" s="14">
        <v>50</v>
      </c>
      <c r="D93" s="14">
        <v>0</v>
      </c>
      <c r="E93" s="14">
        <v>50</v>
      </c>
    </row>
    <row r="94" spans="1:5" ht="15">
      <c r="A94" s="151" t="s">
        <v>48</v>
      </c>
      <c r="B94" s="15" t="s">
        <v>49</v>
      </c>
      <c r="C94" s="16">
        <v>24312</v>
      </c>
      <c r="D94" s="16">
        <v>0</v>
      </c>
      <c r="E94" s="16">
        <v>24312</v>
      </c>
    </row>
    <row r="95" spans="1:5" ht="15">
      <c r="A95" s="151" t="s">
        <v>75</v>
      </c>
      <c r="B95" s="15" t="s">
        <v>560</v>
      </c>
      <c r="C95" s="16">
        <v>803</v>
      </c>
      <c r="D95" s="16">
        <v>0</v>
      </c>
      <c r="E95" s="16">
        <v>803</v>
      </c>
    </row>
    <row r="96" spans="1:5" ht="15">
      <c r="A96" s="179" t="s">
        <v>561</v>
      </c>
      <c r="B96" s="13" t="s">
        <v>562</v>
      </c>
      <c r="C96" s="14">
        <v>803</v>
      </c>
      <c r="D96" s="14">
        <v>0</v>
      </c>
      <c r="E96" s="14">
        <v>803</v>
      </c>
    </row>
    <row r="97" spans="1:5" ht="15">
      <c r="A97" s="151" t="s">
        <v>76</v>
      </c>
      <c r="B97" s="15" t="s">
        <v>563</v>
      </c>
      <c r="C97" s="16">
        <v>803</v>
      </c>
      <c r="D97" s="16">
        <v>0</v>
      </c>
      <c r="E97" s="16">
        <v>803</v>
      </c>
    </row>
    <row r="98" spans="1:5" ht="15">
      <c r="A98" s="151" t="s">
        <v>50</v>
      </c>
      <c r="B98" s="15" t="s">
        <v>51</v>
      </c>
      <c r="C98" s="16">
        <v>173413</v>
      </c>
      <c r="D98" s="16">
        <v>0</v>
      </c>
      <c r="E98" s="16">
        <v>173413</v>
      </c>
    </row>
    <row r="101" spans="1:5" ht="15">
      <c r="A101" s="227" t="s">
        <v>564</v>
      </c>
      <c r="B101" s="228"/>
      <c r="C101" s="228"/>
      <c r="D101" s="228"/>
      <c r="E101" s="228"/>
    </row>
    <row r="102" spans="1:5" ht="30">
      <c r="A102" s="188" t="s">
        <v>704</v>
      </c>
      <c r="B102" s="188" t="s">
        <v>40</v>
      </c>
      <c r="C102" s="188" t="s">
        <v>524</v>
      </c>
      <c r="D102" s="188" t="s">
        <v>525</v>
      </c>
      <c r="E102" s="188" t="s">
        <v>526</v>
      </c>
    </row>
    <row r="103" spans="1:5" ht="15">
      <c r="A103" s="188">
        <v>2</v>
      </c>
      <c r="B103" s="188">
        <v>3</v>
      </c>
      <c r="C103" s="188">
        <v>4</v>
      </c>
      <c r="D103" s="188">
        <v>5</v>
      </c>
      <c r="E103" s="188">
        <v>6</v>
      </c>
    </row>
    <row r="104" spans="1:5" ht="15">
      <c r="A104" s="179" t="s">
        <v>57</v>
      </c>
      <c r="B104" s="13" t="s">
        <v>232</v>
      </c>
      <c r="C104" s="14">
        <v>4134</v>
      </c>
      <c r="D104" s="14">
        <v>0</v>
      </c>
      <c r="E104" s="14">
        <v>4134</v>
      </c>
    </row>
    <row r="105" spans="1:5" ht="15">
      <c r="A105" s="151" t="s">
        <v>168</v>
      </c>
      <c r="B105" s="15" t="s">
        <v>233</v>
      </c>
      <c r="C105" s="16">
        <v>4134</v>
      </c>
      <c r="D105" s="16">
        <v>0</v>
      </c>
      <c r="E105" s="16">
        <v>4134</v>
      </c>
    </row>
    <row r="106" spans="1:5" ht="15">
      <c r="A106" s="179" t="s">
        <v>178</v>
      </c>
      <c r="B106" s="13" t="s">
        <v>234</v>
      </c>
      <c r="C106" s="14">
        <v>642</v>
      </c>
      <c r="D106" s="14">
        <v>0</v>
      </c>
      <c r="E106" s="14">
        <v>642</v>
      </c>
    </row>
    <row r="107" spans="1:5" ht="15">
      <c r="A107" s="179" t="s">
        <v>179</v>
      </c>
      <c r="B107" s="13" t="s">
        <v>235</v>
      </c>
      <c r="C107" s="14">
        <v>4199</v>
      </c>
      <c r="D107" s="14">
        <v>-4199</v>
      </c>
      <c r="E107" s="14">
        <v>0</v>
      </c>
    </row>
    <row r="108" spans="1:5" ht="15">
      <c r="A108" s="151" t="s">
        <v>183</v>
      </c>
      <c r="B108" s="15" t="s">
        <v>236</v>
      </c>
      <c r="C108" s="16">
        <v>8975</v>
      </c>
      <c r="D108" s="16">
        <v>-4199</v>
      </c>
      <c r="E108" s="16">
        <v>4776</v>
      </c>
    </row>
    <row r="109" spans="1:5" ht="15">
      <c r="A109" s="151" t="s">
        <v>190</v>
      </c>
      <c r="B109" s="15" t="s">
        <v>237</v>
      </c>
      <c r="C109" s="16">
        <v>8975</v>
      </c>
      <c r="D109" s="16">
        <v>-4199</v>
      </c>
      <c r="E109" s="16">
        <v>4776</v>
      </c>
    </row>
    <row r="113" spans="1:5" ht="15">
      <c r="A113" s="227" t="s">
        <v>565</v>
      </c>
      <c r="B113" s="228"/>
      <c r="C113" s="228"/>
      <c r="D113" s="228"/>
      <c r="E113" s="228"/>
    </row>
    <row r="114" spans="1:5" ht="30">
      <c r="A114" s="188" t="s">
        <v>704</v>
      </c>
      <c r="B114" s="188" t="s">
        <v>40</v>
      </c>
      <c r="C114" s="188" t="s">
        <v>524</v>
      </c>
      <c r="D114" s="188" t="s">
        <v>525</v>
      </c>
      <c r="E114" s="188" t="s">
        <v>526</v>
      </c>
    </row>
    <row r="115" spans="1:5" ht="15">
      <c r="A115" s="188">
        <v>2</v>
      </c>
      <c r="B115" s="188">
        <v>3</v>
      </c>
      <c r="C115" s="188">
        <v>4</v>
      </c>
      <c r="D115" s="188">
        <v>5</v>
      </c>
      <c r="E115" s="188">
        <v>6</v>
      </c>
    </row>
    <row r="116" spans="1:5" ht="15">
      <c r="A116" s="179" t="s">
        <v>302</v>
      </c>
      <c r="B116" s="13" t="s">
        <v>566</v>
      </c>
      <c r="C116" s="14">
        <v>4134</v>
      </c>
      <c r="D116" s="14">
        <v>0</v>
      </c>
      <c r="E116" s="14">
        <v>4134</v>
      </c>
    </row>
    <row r="117" spans="1:5" ht="15">
      <c r="A117" s="151" t="s">
        <v>58</v>
      </c>
      <c r="B117" s="15" t="s">
        <v>567</v>
      </c>
      <c r="C117" s="16">
        <v>4134</v>
      </c>
      <c r="D117" s="16">
        <v>0</v>
      </c>
      <c r="E117" s="16">
        <v>4134</v>
      </c>
    </row>
    <row r="118" spans="1:5" ht="15">
      <c r="A118" s="179" t="s">
        <v>568</v>
      </c>
      <c r="B118" s="13" t="s">
        <v>52</v>
      </c>
      <c r="C118" s="14">
        <v>22911</v>
      </c>
      <c r="D118" s="14">
        <v>0</v>
      </c>
      <c r="E118" s="14">
        <v>22911</v>
      </c>
    </row>
    <row r="119" spans="1:5" ht="15">
      <c r="A119" s="151" t="s">
        <v>319</v>
      </c>
      <c r="B119" s="15" t="s">
        <v>569</v>
      </c>
      <c r="C119" s="16">
        <v>22911</v>
      </c>
      <c r="D119" s="16">
        <v>0</v>
      </c>
      <c r="E119" s="16">
        <v>22911</v>
      </c>
    </row>
    <row r="120" spans="1:5" ht="15">
      <c r="A120" s="179" t="s">
        <v>171</v>
      </c>
      <c r="B120" s="13" t="s">
        <v>570</v>
      </c>
      <c r="C120" s="14">
        <v>999</v>
      </c>
      <c r="D120" s="14">
        <v>0</v>
      </c>
      <c r="E120" s="14">
        <v>999</v>
      </c>
    </row>
    <row r="121" spans="1:5" ht="15">
      <c r="A121" s="179" t="s">
        <v>173</v>
      </c>
      <c r="B121" s="13" t="s">
        <v>53</v>
      </c>
      <c r="C121" s="14">
        <v>4199</v>
      </c>
      <c r="D121" s="14">
        <v>-4199</v>
      </c>
      <c r="E121" s="14">
        <v>0</v>
      </c>
    </row>
    <row r="122" spans="1:5" ht="15">
      <c r="A122" s="151" t="s">
        <v>571</v>
      </c>
      <c r="B122" s="15" t="s">
        <v>572</v>
      </c>
      <c r="C122" s="16">
        <v>32243</v>
      </c>
      <c r="D122" s="16">
        <v>-4199</v>
      </c>
      <c r="E122" s="16">
        <v>28044</v>
      </c>
    </row>
    <row r="123" spans="1:5" ht="15">
      <c r="A123" s="151" t="s">
        <v>54</v>
      </c>
      <c r="B123" s="15" t="s">
        <v>573</v>
      </c>
      <c r="C123" s="16">
        <v>32243</v>
      </c>
      <c r="D123" s="16">
        <v>-4199</v>
      </c>
      <c r="E123" s="16">
        <v>28044</v>
      </c>
    </row>
    <row r="125" ht="261.75" customHeight="1"/>
    <row r="127" spans="1:5" ht="15">
      <c r="A127" s="227" t="s">
        <v>574</v>
      </c>
      <c r="B127" s="228"/>
      <c r="C127" s="228"/>
      <c r="D127" s="228"/>
      <c r="E127" s="228"/>
    </row>
    <row r="128" spans="1:5" ht="30">
      <c r="A128" s="188" t="s">
        <v>704</v>
      </c>
      <c r="B128" s="188" t="s">
        <v>40</v>
      </c>
      <c r="C128" s="188" t="s">
        <v>524</v>
      </c>
      <c r="D128" s="188" t="s">
        <v>525</v>
      </c>
      <c r="E128" s="188" t="s">
        <v>526</v>
      </c>
    </row>
    <row r="129" spans="1:5" ht="15">
      <c r="A129" s="188">
        <v>1</v>
      </c>
      <c r="B129" s="188">
        <v>2</v>
      </c>
      <c r="C129" s="188">
        <v>3</v>
      </c>
      <c r="D129" s="188">
        <v>4</v>
      </c>
      <c r="E129" s="188">
        <v>5</v>
      </c>
    </row>
    <row r="130" spans="1:5" ht="15">
      <c r="A130" s="179" t="s">
        <v>302</v>
      </c>
      <c r="B130" s="13" t="s">
        <v>316</v>
      </c>
      <c r="C130" s="14">
        <v>801000</v>
      </c>
      <c r="D130" s="14">
        <v>0</v>
      </c>
      <c r="E130" s="14">
        <v>801000</v>
      </c>
    </row>
    <row r="131" spans="1:5" ht="15">
      <c r="A131" s="179" t="s">
        <v>57</v>
      </c>
      <c r="B131" s="13" t="s">
        <v>321</v>
      </c>
      <c r="C131" s="14">
        <v>1870</v>
      </c>
      <c r="D131" s="14">
        <v>0</v>
      </c>
      <c r="E131" s="14">
        <v>1870</v>
      </c>
    </row>
    <row r="132" spans="1:5" ht="15">
      <c r="A132" s="179" t="s">
        <v>58</v>
      </c>
      <c r="B132" s="13" t="s">
        <v>325</v>
      </c>
      <c r="C132" s="14">
        <v>281509</v>
      </c>
      <c r="D132" s="14">
        <v>0</v>
      </c>
      <c r="E132" s="14">
        <v>281509</v>
      </c>
    </row>
    <row r="133" spans="1:5" ht="15">
      <c r="A133" s="151" t="s">
        <v>59</v>
      </c>
      <c r="B133" s="15" t="s">
        <v>327</v>
      </c>
      <c r="C133" s="16">
        <v>1084379</v>
      </c>
      <c r="D133" s="16">
        <v>0</v>
      </c>
      <c r="E133" s="16">
        <v>1084379</v>
      </c>
    </row>
    <row r="134" spans="1:5" ht="15">
      <c r="A134" s="179" t="s">
        <v>168</v>
      </c>
      <c r="B134" s="13" t="s">
        <v>329</v>
      </c>
      <c r="C134" s="14">
        <v>612</v>
      </c>
      <c r="D134" s="14">
        <v>0</v>
      </c>
      <c r="E134" s="14">
        <v>612</v>
      </c>
    </row>
    <row r="135" spans="1:5" ht="15">
      <c r="A135" s="151" t="s">
        <v>313</v>
      </c>
      <c r="B135" s="15" t="s">
        <v>330</v>
      </c>
      <c r="C135" s="16">
        <v>612</v>
      </c>
      <c r="D135" s="16">
        <v>0</v>
      </c>
      <c r="E135" s="16">
        <v>612</v>
      </c>
    </row>
    <row r="136" spans="1:5" ht="15">
      <c r="A136" s="179" t="s">
        <v>315</v>
      </c>
      <c r="B136" s="13" t="s">
        <v>332</v>
      </c>
      <c r="C136" s="14">
        <v>36</v>
      </c>
      <c r="D136" s="14">
        <v>0</v>
      </c>
      <c r="E136" s="14">
        <v>36</v>
      </c>
    </row>
    <row r="137" spans="1:5" ht="15">
      <c r="A137" s="179" t="s">
        <v>317</v>
      </c>
      <c r="B137" s="13" t="s">
        <v>575</v>
      </c>
      <c r="C137" s="14">
        <v>13858</v>
      </c>
      <c r="D137" s="14">
        <v>0</v>
      </c>
      <c r="E137" s="14">
        <v>13858</v>
      </c>
    </row>
    <row r="138" spans="1:5" ht="15">
      <c r="A138" s="151" t="s">
        <v>568</v>
      </c>
      <c r="B138" s="15" t="s">
        <v>335</v>
      </c>
      <c r="C138" s="16">
        <v>13894</v>
      </c>
      <c r="D138" s="16">
        <v>0</v>
      </c>
      <c r="E138" s="16">
        <v>13894</v>
      </c>
    </row>
    <row r="139" spans="1:5" ht="15">
      <c r="A139" s="179" t="s">
        <v>170</v>
      </c>
      <c r="B139" s="13" t="s">
        <v>349</v>
      </c>
      <c r="C139" s="14">
        <v>7222</v>
      </c>
      <c r="D139" s="14">
        <v>0</v>
      </c>
      <c r="E139" s="14">
        <v>7222</v>
      </c>
    </row>
    <row r="140" spans="1:5" ht="15">
      <c r="A140" s="179" t="s">
        <v>171</v>
      </c>
      <c r="B140" s="13" t="s">
        <v>354</v>
      </c>
      <c r="C140" s="14">
        <v>1301</v>
      </c>
      <c r="D140" s="14">
        <v>0</v>
      </c>
      <c r="E140" s="14">
        <v>1301</v>
      </c>
    </row>
    <row r="141" spans="1:5" ht="15">
      <c r="A141" s="151" t="s">
        <v>172</v>
      </c>
      <c r="B141" s="15" t="s">
        <v>355</v>
      </c>
      <c r="C141" s="16">
        <v>8523</v>
      </c>
      <c r="D141" s="16">
        <v>0</v>
      </c>
      <c r="E141" s="16">
        <v>8523</v>
      </c>
    </row>
    <row r="142" spans="1:5" ht="15">
      <c r="A142" s="151" t="s">
        <v>173</v>
      </c>
      <c r="B142" s="15" t="s">
        <v>357</v>
      </c>
      <c r="C142" s="16">
        <v>3798</v>
      </c>
      <c r="D142" s="16">
        <v>0</v>
      </c>
      <c r="E142" s="16">
        <v>3798</v>
      </c>
    </row>
    <row r="143" spans="1:5" ht="15">
      <c r="A143" s="151" t="s">
        <v>175</v>
      </c>
      <c r="B143" s="15" t="s">
        <v>358</v>
      </c>
      <c r="C143" s="16">
        <v>1111206</v>
      </c>
      <c r="D143" s="16">
        <v>0</v>
      </c>
      <c r="E143" s="16">
        <v>1111206</v>
      </c>
    </row>
    <row r="144" spans="1:5" ht="15">
      <c r="A144" s="151" t="s">
        <v>176</v>
      </c>
      <c r="B144" s="15" t="s">
        <v>705</v>
      </c>
      <c r="C144" s="16">
        <v>1270343</v>
      </c>
      <c r="D144" s="16">
        <v>0</v>
      </c>
      <c r="E144" s="16">
        <v>1270343</v>
      </c>
    </row>
    <row r="145" spans="1:5" ht="15">
      <c r="A145" s="151" t="s">
        <v>178</v>
      </c>
      <c r="B145" s="15" t="s">
        <v>362</v>
      </c>
      <c r="C145" s="16">
        <v>40210</v>
      </c>
      <c r="D145" s="16">
        <v>0</v>
      </c>
      <c r="E145" s="16">
        <v>40210</v>
      </c>
    </row>
    <row r="146" spans="1:5" ht="15">
      <c r="A146" s="151" t="s">
        <v>571</v>
      </c>
      <c r="B146" s="15" t="s">
        <v>363</v>
      </c>
      <c r="C146" s="16">
        <v>-228708</v>
      </c>
      <c r="D146" s="16">
        <v>0</v>
      </c>
      <c r="E146" s="16">
        <v>-228708</v>
      </c>
    </row>
    <row r="147" spans="1:5" ht="15">
      <c r="A147" s="151" t="s">
        <v>323</v>
      </c>
      <c r="B147" s="15" t="s">
        <v>364</v>
      </c>
      <c r="C147" s="16">
        <v>1081845</v>
      </c>
      <c r="D147" s="16">
        <v>0</v>
      </c>
      <c r="E147" s="16">
        <v>1081845</v>
      </c>
    </row>
    <row r="148" spans="1:5" ht="15">
      <c r="A148" s="179" t="s">
        <v>180</v>
      </c>
      <c r="B148" s="13" t="s">
        <v>370</v>
      </c>
      <c r="C148" s="14">
        <v>7327</v>
      </c>
      <c r="D148" s="14">
        <v>0</v>
      </c>
      <c r="E148" s="14">
        <v>7327</v>
      </c>
    </row>
    <row r="149" spans="1:5" ht="15">
      <c r="A149" s="179" t="s">
        <v>181</v>
      </c>
      <c r="B149" s="13" t="s">
        <v>372</v>
      </c>
      <c r="C149" s="14">
        <v>999</v>
      </c>
      <c r="D149" s="14">
        <v>0</v>
      </c>
      <c r="E149" s="14">
        <v>999</v>
      </c>
    </row>
    <row r="150" spans="1:5" ht="15">
      <c r="A150" s="179" t="s">
        <v>182</v>
      </c>
      <c r="B150" s="13" t="s">
        <v>376</v>
      </c>
      <c r="C150" s="14">
        <v>14159</v>
      </c>
      <c r="D150" s="14">
        <v>0</v>
      </c>
      <c r="E150" s="14">
        <v>14159</v>
      </c>
    </row>
    <row r="151" spans="1:5" ht="15">
      <c r="A151" s="151" t="s">
        <v>326</v>
      </c>
      <c r="B151" s="15" t="s">
        <v>377</v>
      </c>
      <c r="C151" s="16">
        <v>22485</v>
      </c>
      <c r="D151" s="16">
        <v>0</v>
      </c>
      <c r="E151" s="16">
        <v>22485</v>
      </c>
    </row>
    <row r="152" spans="1:5" ht="15">
      <c r="A152" s="151" t="s">
        <v>184</v>
      </c>
      <c r="B152" s="15" t="s">
        <v>379</v>
      </c>
      <c r="C152" s="16">
        <v>6876</v>
      </c>
      <c r="D152" s="16">
        <v>0</v>
      </c>
      <c r="E152" s="16">
        <v>6876</v>
      </c>
    </row>
    <row r="153" spans="1:5" ht="15">
      <c r="A153" s="151" t="s">
        <v>576</v>
      </c>
      <c r="B153" s="15" t="s">
        <v>380</v>
      </c>
      <c r="C153" s="16">
        <v>1111206</v>
      </c>
      <c r="D153" s="16">
        <v>0</v>
      </c>
      <c r="E153" s="16">
        <v>1111206</v>
      </c>
    </row>
    <row r="157" spans="1:5" ht="15">
      <c r="A157" s="227" t="s">
        <v>577</v>
      </c>
      <c r="B157" s="228"/>
      <c r="C157" s="228"/>
      <c r="D157" s="228"/>
      <c r="E157" s="228"/>
    </row>
    <row r="158" spans="1:5" ht="30">
      <c r="A158" s="188" t="s">
        <v>704</v>
      </c>
      <c r="B158" s="188" t="s">
        <v>40</v>
      </c>
      <c r="C158" s="188" t="s">
        <v>524</v>
      </c>
      <c r="D158" s="188" t="s">
        <v>525</v>
      </c>
      <c r="E158" s="188" t="s">
        <v>526</v>
      </c>
    </row>
    <row r="159" spans="1:5" ht="15">
      <c r="A159" s="188">
        <v>1</v>
      </c>
      <c r="B159" s="188">
        <v>2</v>
      </c>
      <c r="C159" s="188">
        <v>3</v>
      </c>
      <c r="D159" s="188">
        <v>4</v>
      </c>
      <c r="E159" s="188">
        <v>5</v>
      </c>
    </row>
    <row r="160" spans="1:5" ht="15">
      <c r="A160" s="179" t="s">
        <v>56</v>
      </c>
      <c r="B160" s="13" t="s">
        <v>578</v>
      </c>
      <c r="C160" s="14">
        <v>69269</v>
      </c>
      <c r="D160" s="14">
        <v>0</v>
      </c>
      <c r="E160" s="14">
        <v>69269</v>
      </c>
    </row>
    <row r="161" spans="1:5" ht="15">
      <c r="A161" s="179" t="s">
        <v>302</v>
      </c>
      <c r="B161" s="13" t="s">
        <v>579</v>
      </c>
      <c r="C161" s="14">
        <v>16788</v>
      </c>
      <c r="D161" s="14">
        <v>0</v>
      </c>
      <c r="E161" s="14">
        <v>16788</v>
      </c>
    </row>
    <row r="162" spans="1:5" ht="15">
      <c r="A162" s="179" t="s">
        <v>57</v>
      </c>
      <c r="B162" s="13" t="s">
        <v>580</v>
      </c>
      <c r="C162" s="14">
        <v>3312</v>
      </c>
      <c r="D162" s="14">
        <v>0</v>
      </c>
      <c r="E162" s="14">
        <v>3312</v>
      </c>
    </row>
    <row r="163" spans="1:5" ht="15">
      <c r="A163" s="151" t="s">
        <v>58</v>
      </c>
      <c r="B163" s="15" t="s">
        <v>581</v>
      </c>
      <c r="C163" s="16">
        <v>89369</v>
      </c>
      <c r="D163" s="16">
        <v>0</v>
      </c>
      <c r="E163" s="16">
        <v>89369</v>
      </c>
    </row>
    <row r="164" spans="1:5" ht="15">
      <c r="A164" s="179" t="s">
        <v>313</v>
      </c>
      <c r="B164" s="13" t="s">
        <v>582</v>
      </c>
      <c r="C164" s="14">
        <v>24807</v>
      </c>
      <c r="D164" s="14">
        <v>-4199</v>
      </c>
      <c r="E164" s="14">
        <v>20608</v>
      </c>
    </row>
    <row r="165" spans="1:5" ht="15">
      <c r="A165" s="179" t="s">
        <v>169</v>
      </c>
      <c r="B165" s="13" t="s">
        <v>583</v>
      </c>
      <c r="C165" s="14">
        <v>65018</v>
      </c>
      <c r="D165" s="14">
        <v>0</v>
      </c>
      <c r="E165" s="14">
        <v>65018</v>
      </c>
    </row>
    <row r="166" spans="1:5" ht="15">
      <c r="A166" s="179" t="s">
        <v>315</v>
      </c>
      <c r="B166" s="13" t="s">
        <v>584</v>
      </c>
      <c r="C166" s="14">
        <v>1177</v>
      </c>
      <c r="D166" s="14">
        <v>0</v>
      </c>
      <c r="E166" s="14">
        <v>1177</v>
      </c>
    </row>
    <row r="167" spans="1:5" ht="15">
      <c r="A167" s="151" t="s">
        <v>317</v>
      </c>
      <c r="B167" s="15" t="s">
        <v>585</v>
      </c>
      <c r="C167" s="16">
        <v>91002</v>
      </c>
      <c r="D167" s="16">
        <v>-4199</v>
      </c>
      <c r="E167" s="16">
        <v>86803</v>
      </c>
    </row>
    <row r="168" spans="1:5" ht="15">
      <c r="A168" s="179" t="s">
        <v>568</v>
      </c>
      <c r="B168" s="13" t="s">
        <v>586</v>
      </c>
      <c r="C168" s="14">
        <v>30650</v>
      </c>
      <c r="D168" s="14">
        <v>0</v>
      </c>
      <c r="E168" s="14">
        <v>30650</v>
      </c>
    </row>
    <row r="169" spans="1:5" ht="15">
      <c r="A169" s="179" t="s">
        <v>170</v>
      </c>
      <c r="B169" s="13" t="s">
        <v>587</v>
      </c>
      <c r="C169" s="14">
        <v>18952</v>
      </c>
      <c r="D169" s="14">
        <v>0</v>
      </c>
      <c r="E169" s="14">
        <v>18952</v>
      </c>
    </row>
    <row r="170" spans="1:5" ht="15">
      <c r="A170" s="151" t="s">
        <v>172</v>
      </c>
      <c r="B170" s="15" t="s">
        <v>588</v>
      </c>
      <c r="C170" s="16">
        <v>49602</v>
      </c>
      <c r="D170" s="16">
        <v>0</v>
      </c>
      <c r="E170" s="16">
        <v>49602</v>
      </c>
    </row>
    <row r="171" spans="1:5" ht="15">
      <c r="A171" s="179" t="s">
        <v>173</v>
      </c>
      <c r="B171" s="13" t="s">
        <v>589</v>
      </c>
      <c r="C171" s="14">
        <v>65870</v>
      </c>
      <c r="D171" s="14">
        <v>0</v>
      </c>
      <c r="E171" s="14">
        <v>65870</v>
      </c>
    </row>
    <row r="172" spans="1:5" ht="15">
      <c r="A172" s="179" t="s">
        <v>174</v>
      </c>
      <c r="B172" s="13" t="s">
        <v>590</v>
      </c>
      <c r="C172" s="14">
        <v>9038</v>
      </c>
      <c r="D172" s="14">
        <v>0</v>
      </c>
      <c r="E172" s="14">
        <v>9038</v>
      </c>
    </row>
    <row r="173" spans="1:5" ht="15">
      <c r="A173" s="179" t="s">
        <v>175</v>
      </c>
      <c r="B173" s="13" t="s">
        <v>591</v>
      </c>
      <c r="C173" s="14">
        <v>12267</v>
      </c>
      <c r="D173" s="14">
        <v>0</v>
      </c>
      <c r="E173" s="14">
        <v>12267</v>
      </c>
    </row>
    <row r="174" spans="1:5" ht="15">
      <c r="A174" s="151" t="s">
        <v>176</v>
      </c>
      <c r="B174" s="15" t="s">
        <v>592</v>
      </c>
      <c r="C174" s="16">
        <v>87175</v>
      </c>
      <c r="D174" s="16">
        <v>0</v>
      </c>
      <c r="E174" s="16">
        <v>87175</v>
      </c>
    </row>
    <row r="175" spans="1:5" ht="15">
      <c r="A175" s="151" t="s">
        <v>178</v>
      </c>
      <c r="B175" s="15" t="s">
        <v>593</v>
      </c>
      <c r="C175" s="16">
        <v>231680</v>
      </c>
      <c r="D175" s="16">
        <v>0</v>
      </c>
      <c r="E175" s="16">
        <v>231680</v>
      </c>
    </row>
    <row r="176" spans="1:5" ht="15">
      <c r="A176" s="151" t="s">
        <v>179</v>
      </c>
      <c r="B176" s="15" t="s">
        <v>594</v>
      </c>
      <c r="C176" s="16">
        <v>41419</v>
      </c>
      <c r="D176" s="16">
        <v>-4199</v>
      </c>
      <c r="E176" s="16">
        <v>37220</v>
      </c>
    </row>
    <row r="177" spans="1:5" ht="15">
      <c r="A177" s="151" t="s">
        <v>571</v>
      </c>
      <c r="B177" s="15" t="s">
        <v>595</v>
      </c>
      <c r="C177" s="16">
        <v>-229505</v>
      </c>
      <c r="D177" s="16">
        <v>0</v>
      </c>
      <c r="E177" s="16">
        <v>-229505</v>
      </c>
    </row>
    <row r="178" spans="1:5" ht="15">
      <c r="A178" s="179" t="s">
        <v>180</v>
      </c>
      <c r="B178" s="13" t="s">
        <v>596</v>
      </c>
      <c r="C178" s="14">
        <v>5</v>
      </c>
      <c r="D178" s="14">
        <v>0</v>
      </c>
      <c r="E178" s="14">
        <v>5</v>
      </c>
    </row>
    <row r="179" spans="1:5" ht="15">
      <c r="A179" s="151" t="s">
        <v>326</v>
      </c>
      <c r="B179" s="15" t="s">
        <v>597</v>
      </c>
      <c r="C179" s="16">
        <v>5</v>
      </c>
      <c r="D179" s="16">
        <v>0</v>
      </c>
      <c r="E179" s="16">
        <v>5</v>
      </c>
    </row>
    <row r="180" spans="1:5" ht="15">
      <c r="A180" s="179" t="s">
        <v>183</v>
      </c>
      <c r="B180" s="13" t="s">
        <v>598</v>
      </c>
      <c r="C180" s="14">
        <v>11</v>
      </c>
      <c r="D180" s="14">
        <v>0</v>
      </c>
      <c r="E180" s="14">
        <v>11</v>
      </c>
    </row>
    <row r="181" spans="1:5" ht="15">
      <c r="A181" s="151" t="s">
        <v>185</v>
      </c>
      <c r="B181" s="15" t="s">
        <v>599</v>
      </c>
      <c r="C181" s="16">
        <v>11</v>
      </c>
      <c r="D181" s="16">
        <v>0</v>
      </c>
      <c r="E181" s="16">
        <v>11</v>
      </c>
    </row>
    <row r="182" spans="1:5" ht="15">
      <c r="A182" s="151" t="s">
        <v>186</v>
      </c>
      <c r="B182" s="15" t="s">
        <v>600</v>
      </c>
      <c r="C182" s="16">
        <v>-6</v>
      </c>
      <c r="D182" s="16">
        <v>0</v>
      </c>
      <c r="E182" s="16">
        <v>-6</v>
      </c>
    </row>
    <row r="183" spans="1:5" ht="15">
      <c r="A183" s="151" t="s">
        <v>187</v>
      </c>
      <c r="B183" s="15" t="s">
        <v>601</v>
      </c>
      <c r="C183" s="16">
        <v>-229511</v>
      </c>
      <c r="D183" s="16">
        <v>0</v>
      </c>
      <c r="E183" s="16">
        <v>-229511</v>
      </c>
    </row>
    <row r="184" spans="1:5" ht="15">
      <c r="A184" s="179" t="s">
        <v>188</v>
      </c>
      <c r="B184" s="13" t="s">
        <v>602</v>
      </c>
      <c r="C184" s="14">
        <v>803</v>
      </c>
      <c r="D184" s="14">
        <v>0</v>
      </c>
      <c r="E184" s="14">
        <v>803</v>
      </c>
    </row>
    <row r="185" spans="1:5" ht="15">
      <c r="A185" s="151" t="s">
        <v>189</v>
      </c>
      <c r="B185" s="15" t="s">
        <v>603</v>
      </c>
      <c r="C185" s="16">
        <v>803</v>
      </c>
      <c r="D185" s="16">
        <v>0</v>
      </c>
      <c r="E185" s="16">
        <v>803</v>
      </c>
    </row>
    <row r="186" spans="1:5" ht="15">
      <c r="A186" s="151" t="s">
        <v>190</v>
      </c>
      <c r="B186" s="15" t="s">
        <v>604</v>
      </c>
      <c r="C186" s="16">
        <v>803</v>
      </c>
      <c r="D186" s="16">
        <v>0</v>
      </c>
      <c r="E186" s="16">
        <v>803</v>
      </c>
    </row>
    <row r="187" spans="1:5" ht="15">
      <c r="A187" s="151" t="s">
        <v>605</v>
      </c>
      <c r="B187" s="15" t="s">
        <v>606</v>
      </c>
      <c r="C187" s="16">
        <v>-228708</v>
      </c>
      <c r="D187" s="16">
        <v>0</v>
      </c>
      <c r="E187" s="16">
        <v>-228708</v>
      </c>
    </row>
  </sheetData>
  <sheetProtection password="F799" sheet="1" objects="1" scenarios="1"/>
  <mergeCells count="7">
    <mergeCell ref="A157:E157"/>
    <mergeCell ref="A4:E4"/>
    <mergeCell ref="B1:E1"/>
    <mergeCell ref="A66:E66"/>
    <mergeCell ref="A101:E101"/>
    <mergeCell ref="A113:E113"/>
    <mergeCell ref="A127:E1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B1" sqref="B1:C1"/>
    </sheetView>
  </sheetViews>
  <sheetFormatPr defaultColWidth="9.140625" defaultRowHeight="15"/>
  <cols>
    <col min="1" max="1" width="5.7109375" style="0" customWidth="1"/>
    <col min="2" max="2" width="67.00390625" style="0" customWidth="1"/>
    <col min="3" max="3" width="13.28125" style="0" customWidth="1"/>
  </cols>
  <sheetData>
    <row r="1" spans="1:3" ht="17.25" customHeight="1">
      <c r="A1" s="22"/>
      <c r="B1" s="200" t="s">
        <v>716</v>
      </c>
      <c r="C1" s="200"/>
    </row>
    <row r="2" spans="1:3" ht="16.5" customHeight="1">
      <c r="A2" s="22"/>
      <c r="B2" s="22"/>
      <c r="C2" s="22"/>
    </row>
    <row r="3" spans="1:3" ht="36.75" customHeight="1">
      <c r="A3" s="232" t="s">
        <v>124</v>
      </c>
      <c r="B3" s="232"/>
      <c r="C3" s="232"/>
    </row>
    <row r="4" spans="1:3" ht="18" customHeight="1">
      <c r="A4" s="22"/>
      <c r="B4" s="23"/>
      <c r="C4" s="22"/>
    </row>
    <row r="5" spans="1:3" ht="18" customHeight="1">
      <c r="A5" s="22"/>
      <c r="B5" s="23"/>
      <c r="C5" s="121" t="s">
        <v>435</v>
      </c>
    </row>
    <row r="6" spans="1:3" ht="18" customHeight="1">
      <c r="A6" s="22"/>
      <c r="B6" s="23"/>
      <c r="C6" s="22"/>
    </row>
    <row r="7" spans="1:3" ht="15" customHeight="1">
      <c r="A7" s="165" t="s">
        <v>39</v>
      </c>
      <c r="B7" s="165" t="s">
        <v>40</v>
      </c>
      <c r="C7" s="165" t="s">
        <v>300</v>
      </c>
    </row>
    <row r="8" spans="1:3" ht="15.75">
      <c r="A8" s="175" t="s">
        <v>114</v>
      </c>
      <c r="B8" s="63" t="s">
        <v>125</v>
      </c>
      <c r="C8" s="176">
        <v>4138637</v>
      </c>
    </row>
    <row r="9" spans="1:3" ht="15.75">
      <c r="A9" s="175" t="s">
        <v>116</v>
      </c>
      <c r="B9" s="63" t="s">
        <v>126</v>
      </c>
      <c r="C9" s="177">
        <v>0</v>
      </c>
    </row>
    <row r="10" spans="1:3" ht="15.75">
      <c r="A10" s="175" t="s">
        <v>118</v>
      </c>
      <c r="B10" s="63" t="s">
        <v>127</v>
      </c>
      <c r="C10" s="176">
        <v>7176170</v>
      </c>
    </row>
    <row r="11" spans="1:3" ht="15.75">
      <c r="A11" s="175" t="s">
        <v>120</v>
      </c>
      <c r="B11" s="63" t="s">
        <v>128</v>
      </c>
      <c r="C11" s="176">
        <v>114446</v>
      </c>
    </row>
    <row r="12" spans="1:3" ht="15.75">
      <c r="A12" s="175" t="s">
        <v>129</v>
      </c>
      <c r="B12" s="63" t="s">
        <v>130</v>
      </c>
      <c r="C12" s="176">
        <v>8069816</v>
      </c>
    </row>
    <row r="13" spans="1:3" ht="15.75">
      <c r="A13" s="175" t="s">
        <v>131</v>
      </c>
      <c r="B13" s="63" t="s">
        <v>132</v>
      </c>
      <c r="C13" s="176">
        <v>5188915</v>
      </c>
    </row>
    <row r="14" spans="1:3" ht="15.75">
      <c r="A14" s="175" t="s">
        <v>133</v>
      </c>
      <c r="B14" s="63" t="s">
        <v>134</v>
      </c>
      <c r="C14" s="176">
        <v>0</v>
      </c>
    </row>
    <row r="15" spans="1:3" ht="15.75">
      <c r="A15" s="175" t="s">
        <v>135</v>
      </c>
      <c r="B15" s="63" t="s">
        <v>136</v>
      </c>
      <c r="C15" s="176">
        <v>3009379</v>
      </c>
    </row>
    <row r="16" spans="1:3" ht="15.75">
      <c r="A16" s="175" t="s">
        <v>137</v>
      </c>
      <c r="B16" s="63" t="s">
        <v>138</v>
      </c>
      <c r="C16" s="176">
        <v>100194</v>
      </c>
    </row>
    <row r="17" spans="1:3" ht="15.75">
      <c r="A17" s="175" t="s">
        <v>139</v>
      </c>
      <c r="B17" s="63" t="s">
        <v>140</v>
      </c>
      <c r="C17" s="176">
        <v>481211</v>
      </c>
    </row>
    <row r="18" spans="1:3" ht="15.75">
      <c r="A18" s="175" t="s">
        <v>141</v>
      </c>
      <c r="B18" s="63" t="s">
        <v>142</v>
      </c>
      <c r="C18" s="176">
        <v>1200000</v>
      </c>
    </row>
    <row r="19" spans="1:3" ht="15.75">
      <c r="A19" s="175" t="s">
        <v>143</v>
      </c>
      <c r="B19" s="63" t="s">
        <v>144</v>
      </c>
      <c r="C19" s="176">
        <v>100000</v>
      </c>
    </row>
    <row r="20" spans="1:3" ht="15.75">
      <c r="A20" s="175" t="s">
        <v>145</v>
      </c>
      <c r="B20" s="63" t="s">
        <v>146</v>
      </c>
      <c r="C20" s="176">
        <v>-21115026</v>
      </c>
    </row>
    <row r="21" spans="1:3" ht="15.75">
      <c r="A21" s="175" t="s">
        <v>147</v>
      </c>
      <c r="B21" s="63" t="s">
        <v>148</v>
      </c>
      <c r="C21" s="176">
        <v>60000</v>
      </c>
    </row>
    <row r="22" spans="1:3" ht="15.75">
      <c r="A22" s="150" t="s">
        <v>149</v>
      </c>
      <c r="B22" s="62" t="s">
        <v>150</v>
      </c>
      <c r="C22" s="178">
        <f>SUM(C8:C21)</f>
        <v>8523742</v>
      </c>
    </row>
    <row r="23" spans="1:3" ht="15.75">
      <c r="A23" s="175" t="s">
        <v>685</v>
      </c>
      <c r="B23" s="63" t="s">
        <v>151</v>
      </c>
      <c r="C23" s="176">
        <v>0</v>
      </c>
    </row>
    <row r="24" spans="1:3" ht="15.75">
      <c r="A24" s="175" t="s">
        <v>686</v>
      </c>
      <c r="B24" s="53" t="s">
        <v>152</v>
      </c>
      <c r="C24" s="176">
        <v>154976</v>
      </c>
    </row>
    <row r="25" spans="1:3" ht="15.75">
      <c r="A25" s="175" t="s">
        <v>687</v>
      </c>
      <c r="B25" s="53" t="s">
        <v>153</v>
      </c>
      <c r="C25" s="176">
        <v>0</v>
      </c>
    </row>
    <row r="26" spans="1:3" ht="15.75">
      <c r="A26" s="175" t="s">
        <v>688</v>
      </c>
      <c r="B26" s="53" t="s">
        <v>154</v>
      </c>
      <c r="C26" s="176">
        <v>11217704</v>
      </c>
    </row>
    <row r="27" spans="1:3" ht="15.75">
      <c r="A27" s="175" t="s">
        <v>689</v>
      </c>
      <c r="B27" s="53" t="s">
        <v>155</v>
      </c>
      <c r="C27" s="176">
        <v>0</v>
      </c>
    </row>
    <row r="28" spans="1:3" ht="15.75">
      <c r="A28" s="175" t="s">
        <v>690</v>
      </c>
      <c r="B28" s="53" t="s">
        <v>156</v>
      </c>
      <c r="C28" s="176">
        <v>157200</v>
      </c>
    </row>
    <row r="29" spans="1:3" ht="15.75">
      <c r="A29" s="175" t="s">
        <v>691</v>
      </c>
      <c r="B29" s="53" t="s">
        <v>157</v>
      </c>
      <c r="C29" s="176">
        <v>602495</v>
      </c>
    </row>
    <row r="30" spans="1:3" ht="15.75">
      <c r="A30" s="175" t="s">
        <v>692</v>
      </c>
      <c r="B30" s="63" t="s">
        <v>158</v>
      </c>
      <c r="C30" s="176">
        <v>0</v>
      </c>
    </row>
    <row r="31" spans="1:3" ht="15.75">
      <c r="A31" s="175" t="s">
        <v>693</v>
      </c>
      <c r="B31" s="63" t="s">
        <v>159</v>
      </c>
      <c r="C31" s="176">
        <v>310173</v>
      </c>
    </row>
    <row r="32" spans="1:3" ht="15.75">
      <c r="A32" s="175" t="s">
        <v>694</v>
      </c>
      <c r="B32" s="63" t="s">
        <v>160</v>
      </c>
      <c r="C32" s="176">
        <v>998809</v>
      </c>
    </row>
    <row r="33" spans="1:3" ht="15.75">
      <c r="A33" s="175" t="s">
        <v>695</v>
      </c>
      <c r="B33" s="63" t="s">
        <v>161</v>
      </c>
      <c r="C33" s="176">
        <v>0</v>
      </c>
    </row>
    <row r="34" spans="1:3" ht="15.75">
      <c r="A34" s="175" t="s">
        <v>696</v>
      </c>
      <c r="B34" s="63" t="s">
        <v>681</v>
      </c>
      <c r="C34" s="176">
        <v>3722104</v>
      </c>
    </row>
    <row r="35" spans="1:3" ht="15.75">
      <c r="A35" s="175" t="s">
        <v>697</v>
      </c>
      <c r="B35" s="63" t="s">
        <v>682</v>
      </c>
      <c r="C35" s="176">
        <v>418000</v>
      </c>
    </row>
    <row r="36" spans="1:3" ht="15.75">
      <c r="A36" s="175" t="s">
        <v>698</v>
      </c>
      <c r="B36" s="63" t="s">
        <v>683</v>
      </c>
      <c r="C36" s="176">
        <v>3111370</v>
      </c>
    </row>
    <row r="37" spans="1:3" ht="15.75">
      <c r="A37" s="175" t="s">
        <v>699</v>
      </c>
      <c r="B37" s="63" t="s">
        <v>684</v>
      </c>
      <c r="C37" s="176">
        <v>1717408</v>
      </c>
    </row>
    <row r="38" spans="1:3" ht="15.75">
      <c r="A38" s="150" t="s">
        <v>700</v>
      </c>
      <c r="B38" s="62" t="s">
        <v>162</v>
      </c>
      <c r="C38" s="178">
        <f>SUM(C23:C37)</f>
        <v>22410239</v>
      </c>
    </row>
    <row r="39" spans="2:3" ht="15">
      <c r="B39" s="12"/>
      <c r="C39" s="12"/>
    </row>
  </sheetData>
  <sheetProtection password="F799" sheet="1" objects="1" scenarios="1"/>
  <mergeCells count="2">
    <mergeCell ref="B1:C1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3"/>
  <sheetViews>
    <sheetView workbookViewId="0" topLeftCell="A1">
      <selection activeCell="B1" sqref="B1:E1"/>
    </sheetView>
  </sheetViews>
  <sheetFormatPr defaultColWidth="9.140625" defaultRowHeight="15"/>
  <cols>
    <col min="1" max="1" width="6.140625" style="79" customWidth="1"/>
    <col min="2" max="2" width="34.7109375" style="79" customWidth="1"/>
    <col min="3" max="3" width="18.8515625" style="79" customWidth="1"/>
    <col min="4" max="4" width="15.7109375" style="79" customWidth="1"/>
    <col min="5" max="5" width="16.140625" style="79" customWidth="1"/>
    <col min="6" max="16384" width="9.140625" style="79" customWidth="1"/>
  </cols>
  <sheetData>
    <row r="1" spans="1:5" ht="15" customHeight="1">
      <c r="A1" s="110"/>
      <c r="B1" s="234" t="s">
        <v>717</v>
      </c>
      <c r="C1" s="234"/>
      <c r="D1" s="234"/>
      <c r="E1" s="234"/>
    </row>
    <row r="2" spans="1:5" ht="15.75">
      <c r="A2" s="110"/>
      <c r="B2" s="110"/>
      <c r="C2" s="110"/>
      <c r="D2" s="110"/>
      <c r="E2" s="110"/>
    </row>
    <row r="3" spans="1:5" ht="15.75">
      <c r="A3" s="235" t="s">
        <v>522</v>
      </c>
      <c r="B3" s="235"/>
      <c r="C3" s="235"/>
      <c r="D3" s="235"/>
      <c r="E3" s="235"/>
    </row>
    <row r="4" spans="1:5" ht="15.75">
      <c r="A4" s="110"/>
      <c r="B4" s="110"/>
      <c r="C4" s="110"/>
      <c r="D4" s="110"/>
      <c r="E4" s="110"/>
    </row>
    <row r="5" spans="1:5" ht="21.75" customHeight="1">
      <c r="A5" s="236" t="s">
        <v>610</v>
      </c>
      <c r="B5" s="236"/>
      <c r="C5" s="110"/>
      <c r="D5" s="110"/>
      <c r="E5" s="110"/>
    </row>
    <row r="6" spans="1:5" ht="21.75" customHeight="1">
      <c r="A6" s="120"/>
      <c r="B6" s="120"/>
      <c r="C6" s="110"/>
      <c r="D6" s="110"/>
      <c r="E6" s="110"/>
    </row>
    <row r="7" spans="1:5" ht="15.75">
      <c r="A7" s="233" t="s">
        <v>434</v>
      </c>
      <c r="B7" s="233"/>
      <c r="C7" s="233"/>
      <c r="D7" s="233"/>
      <c r="E7" s="233"/>
    </row>
    <row r="8" spans="1:5" ht="15.75">
      <c r="A8" s="110"/>
      <c r="B8" s="110"/>
      <c r="C8" s="110"/>
      <c r="D8" s="110"/>
      <c r="E8" s="118" t="s">
        <v>435</v>
      </c>
    </row>
    <row r="9" spans="1:5" ht="16.5" thickBot="1">
      <c r="A9" s="110"/>
      <c r="B9" s="110"/>
      <c r="C9" s="110"/>
      <c r="D9" s="110"/>
      <c r="E9" s="110"/>
    </row>
    <row r="10" spans="1:5" s="80" customFormat="1" ht="16.5" thickBot="1">
      <c r="A10" s="82" t="s">
        <v>39</v>
      </c>
      <c r="B10" s="82" t="s">
        <v>436</v>
      </c>
      <c r="C10" s="82" t="s">
        <v>437</v>
      </c>
      <c r="D10" s="82" t="s">
        <v>438</v>
      </c>
      <c r="E10" s="82" t="s">
        <v>439</v>
      </c>
    </row>
    <row r="11" spans="1:5" ht="16.5" thickBot="1">
      <c r="A11" s="83" t="s">
        <v>114</v>
      </c>
      <c r="B11" s="84" t="s">
        <v>440</v>
      </c>
      <c r="C11" s="85">
        <v>29571330</v>
      </c>
      <c r="D11" s="85">
        <v>2567279</v>
      </c>
      <c r="E11" s="86">
        <f>C11-D11</f>
        <v>27004051</v>
      </c>
    </row>
    <row r="12" spans="1:5" ht="16.5" thickBot="1">
      <c r="A12" s="83" t="s">
        <v>116</v>
      </c>
      <c r="B12" s="84" t="s">
        <v>441</v>
      </c>
      <c r="C12" s="85">
        <v>35934248</v>
      </c>
      <c r="D12" s="85">
        <v>6959107</v>
      </c>
      <c r="E12" s="86">
        <f aca="true" t="shared" si="0" ref="E12:E37">C12-D12</f>
        <v>28975141</v>
      </c>
    </row>
    <row r="13" spans="1:5" ht="16.5" thickBot="1">
      <c r="A13" s="83" t="s">
        <v>118</v>
      </c>
      <c r="B13" s="84" t="s">
        <v>442</v>
      </c>
      <c r="C13" s="85">
        <v>184000</v>
      </c>
      <c r="D13" s="85">
        <v>184000</v>
      </c>
      <c r="E13" s="86">
        <f t="shared" si="0"/>
        <v>0</v>
      </c>
    </row>
    <row r="14" spans="1:5" ht="16.5" thickBot="1">
      <c r="A14" s="83" t="s">
        <v>120</v>
      </c>
      <c r="B14" s="84" t="s">
        <v>443</v>
      </c>
      <c r="C14" s="85">
        <v>140000</v>
      </c>
      <c r="D14" s="85">
        <v>76220</v>
      </c>
      <c r="E14" s="86">
        <f t="shared" si="0"/>
        <v>63780</v>
      </c>
    </row>
    <row r="15" spans="1:5" ht="16.5" thickBot="1">
      <c r="A15" s="83" t="s">
        <v>129</v>
      </c>
      <c r="B15" s="84" t="s">
        <v>444</v>
      </c>
      <c r="C15" s="85">
        <v>64386872</v>
      </c>
      <c r="D15" s="85">
        <v>14667382</v>
      </c>
      <c r="E15" s="86">
        <f t="shared" si="0"/>
        <v>49719490</v>
      </c>
    </row>
    <row r="16" spans="1:5" ht="16.5" thickBot="1">
      <c r="A16" s="83" t="s">
        <v>131</v>
      </c>
      <c r="B16" s="84" t="s">
        <v>445</v>
      </c>
      <c r="C16" s="85">
        <v>1593000</v>
      </c>
      <c r="D16" s="85">
        <v>1016889</v>
      </c>
      <c r="E16" s="86">
        <f t="shared" si="0"/>
        <v>576111</v>
      </c>
    </row>
    <row r="17" spans="1:5" ht="16.5" thickBot="1">
      <c r="A17" s="83" t="s">
        <v>133</v>
      </c>
      <c r="B17" s="84" t="s">
        <v>446</v>
      </c>
      <c r="C17" s="85">
        <v>1472000</v>
      </c>
      <c r="D17" s="85">
        <v>939441</v>
      </c>
      <c r="E17" s="86">
        <f t="shared" si="0"/>
        <v>532559</v>
      </c>
    </row>
    <row r="18" spans="1:5" ht="16.5" thickBot="1">
      <c r="A18" s="83" t="s">
        <v>135</v>
      </c>
      <c r="B18" s="84" t="s">
        <v>447</v>
      </c>
      <c r="C18" s="85">
        <v>169000</v>
      </c>
      <c r="D18" s="85">
        <v>161673</v>
      </c>
      <c r="E18" s="86">
        <f t="shared" si="0"/>
        <v>7327</v>
      </c>
    </row>
    <row r="19" spans="1:5" ht="16.5" thickBot="1">
      <c r="A19" s="83" t="s">
        <v>137</v>
      </c>
      <c r="B19" s="84" t="s">
        <v>45</v>
      </c>
      <c r="C19" s="85">
        <v>380000</v>
      </c>
      <c r="D19" s="85">
        <v>201423</v>
      </c>
      <c r="E19" s="86">
        <f t="shared" si="0"/>
        <v>178577</v>
      </c>
    </row>
    <row r="20" spans="1:5" ht="16.5" thickBot="1">
      <c r="A20" s="83" t="s">
        <v>139</v>
      </c>
      <c r="B20" s="84" t="s">
        <v>448</v>
      </c>
      <c r="C20" s="85">
        <v>1569000</v>
      </c>
      <c r="D20" s="85">
        <v>753184</v>
      </c>
      <c r="E20" s="86">
        <f t="shared" si="0"/>
        <v>815816</v>
      </c>
    </row>
    <row r="21" spans="1:5" ht="16.5" thickBot="1">
      <c r="A21" s="83" t="s">
        <v>141</v>
      </c>
      <c r="B21" s="84" t="s">
        <v>449</v>
      </c>
      <c r="C21" s="85">
        <v>3533998</v>
      </c>
      <c r="D21" s="85">
        <v>1094952</v>
      </c>
      <c r="E21" s="86">
        <f t="shared" si="0"/>
        <v>2439046</v>
      </c>
    </row>
    <row r="22" spans="1:5" ht="16.5" thickBot="1">
      <c r="A22" s="83" t="s">
        <v>143</v>
      </c>
      <c r="B22" s="87" t="s">
        <v>450</v>
      </c>
      <c r="C22" s="85">
        <v>13837765</v>
      </c>
      <c r="D22" s="85">
        <v>3125038</v>
      </c>
      <c r="E22" s="86">
        <f t="shared" si="0"/>
        <v>10712727</v>
      </c>
    </row>
    <row r="23" spans="1:5" ht="16.5" thickBot="1">
      <c r="A23" s="83" t="s">
        <v>451</v>
      </c>
      <c r="B23" s="88" t="s">
        <v>452</v>
      </c>
      <c r="C23" s="85">
        <v>189000</v>
      </c>
      <c r="D23" s="85">
        <v>167890</v>
      </c>
      <c r="E23" s="86">
        <f t="shared" si="0"/>
        <v>21110</v>
      </c>
    </row>
    <row r="24" spans="1:5" ht="16.5" thickBot="1">
      <c r="A24" s="83" t="s">
        <v>453</v>
      </c>
      <c r="B24" s="89" t="s">
        <v>454</v>
      </c>
      <c r="C24" s="85">
        <v>6523043</v>
      </c>
      <c r="D24" s="85">
        <v>4890729</v>
      </c>
      <c r="E24" s="86">
        <f t="shared" si="0"/>
        <v>1632314</v>
      </c>
    </row>
    <row r="25" spans="1:5" ht="16.5" thickBot="1">
      <c r="A25" s="83" t="s">
        <v>149</v>
      </c>
      <c r="B25" s="84" t="s">
        <v>455</v>
      </c>
      <c r="C25" s="85">
        <v>513000</v>
      </c>
      <c r="D25" s="85">
        <v>220319</v>
      </c>
      <c r="E25" s="86">
        <f t="shared" si="0"/>
        <v>292681</v>
      </c>
    </row>
    <row r="26" spans="1:5" ht="16.5" thickBot="1">
      <c r="A26" s="83" t="s">
        <v>456</v>
      </c>
      <c r="B26" s="84" t="s">
        <v>457</v>
      </c>
      <c r="C26" s="85">
        <v>6507214</v>
      </c>
      <c r="D26" s="85">
        <v>3495914</v>
      </c>
      <c r="E26" s="86">
        <f t="shared" si="0"/>
        <v>3011300</v>
      </c>
    </row>
    <row r="27" spans="1:5" ht="16.5" thickBot="1">
      <c r="A27" s="83" t="s">
        <v>458</v>
      </c>
      <c r="B27" s="84" t="s">
        <v>459</v>
      </c>
      <c r="C27" s="85">
        <v>8000000</v>
      </c>
      <c r="D27" s="85">
        <v>3015329</v>
      </c>
      <c r="E27" s="86">
        <f t="shared" si="0"/>
        <v>4984671</v>
      </c>
    </row>
    <row r="28" spans="1:5" ht="16.5" thickBot="1">
      <c r="A28" s="83" t="s">
        <v>460</v>
      </c>
      <c r="B28" s="87" t="s">
        <v>461</v>
      </c>
      <c r="C28" s="85">
        <v>121000</v>
      </c>
      <c r="D28" s="85">
        <v>55669</v>
      </c>
      <c r="E28" s="86">
        <f t="shared" si="0"/>
        <v>65331</v>
      </c>
    </row>
    <row r="29" spans="1:5" ht="16.5" thickBot="1">
      <c r="A29" s="83" t="s">
        <v>462</v>
      </c>
      <c r="B29" s="88" t="s">
        <v>463</v>
      </c>
      <c r="C29" s="85">
        <v>102000</v>
      </c>
      <c r="D29" s="85">
        <v>102000</v>
      </c>
      <c r="E29" s="86">
        <f t="shared" si="0"/>
        <v>0</v>
      </c>
    </row>
    <row r="30" spans="1:5" ht="16.5" thickBot="1">
      <c r="A30" s="83" t="s">
        <v>464</v>
      </c>
      <c r="B30" s="88" t="s">
        <v>465</v>
      </c>
      <c r="C30" s="85">
        <v>41697667</v>
      </c>
      <c r="D30" s="85">
        <v>4596909</v>
      </c>
      <c r="E30" s="86">
        <f t="shared" si="0"/>
        <v>37100758</v>
      </c>
    </row>
    <row r="31" spans="1:5" ht="16.5" thickBot="1">
      <c r="A31" s="83" t="s">
        <v>466</v>
      </c>
      <c r="B31" s="88" t="s">
        <v>467</v>
      </c>
      <c r="C31" s="85">
        <v>457000</v>
      </c>
      <c r="D31" s="85">
        <v>101067</v>
      </c>
      <c r="E31" s="86">
        <f t="shared" si="0"/>
        <v>355933</v>
      </c>
    </row>
    <row r="32" spans="1:5" ht="16.5" thickBot="1">
      <c r="A32" s="83" t="s">
        <v>468</v>
      </c>
      <c r="B32" s="88" t="s">
        <v>469</v>
      </c>
      <c r="C32" s="85">
        <v>563000</v>
      </c>
      <c r="D32" s="85">
        <v>0</v>
      </c>
      <c r="E32" s="86">
        <f t="shared" si="0"/>
        <v>563000</v>
      </c>
    </row>
    <row r="33" spans="1:5" ht="16.5" thickBot="1">
      <c r="A33" s="83" t="s">
        <v>470</v>
      </c>
      <c r="B33" s="88" t="s">
        <v>471</v>
      </c>
      <c r="C33" s="85">
        <v>4170000</v>
      </c>
      <c r="D33" s="85">
        <v>0</v>
      </c>
      <c r="E33" s="86">
        <f t="shared" si="0"/>
        <v>4170000</v>
      </c>
    </row>
    <row r="34" spans="1:5" ht="16.5" thickBot="1">
      <c r="A34" s="83" t="s">
        <v>472</v>
      </c>
      <c r="B34" s="88" t="s">
        <v>473</v>
      </c>
      <c r="C34" s="85">
        <v>285580000</v>
      </c>
      <c r="D34" s="85">
        <v>10139137</v>
      </c>
      <c r="E34" s="86">
        <f t="shared" si="0"/>
        <v>275440863</v>
      </c>
    </row>
    <row r="35" spans="1:5" ht="31.5" thickBot="1">
      <c r="A35" s="83" t="s">
        <v>474</v>
      </c>
      <c r="B35" s="88" t="s">
        <v>475</v>
      </c>
      <c r="C35" s="85">
        <v>354134000</v>
      </c>
      <c r="D35" s="85">
        <v>116886043</v>
      </c>
      <c r="E35" s="86">
        <f t="shared" si="0"/>
        <v>237247957</v>
      </c>
    </row>
    <row r="36" spans="1:5" ht="16.5" thickBot="1">
      <c r="A36" s="83" t="s">
        <v>476</v>
      </c>
      <c r="B36" s="88" t="s">
        <v>477</v>
      </c>
      <c r="C36" s="85">
        <v>19651329</v>
      </c>
      <c r="D36" s="85">
        <v>4978420</v>
      </c>
      <c r="E36" s="86">
        <f t="shared" si="0"/>
        <v>14672909</v>
      </c>
    </row>
    <row r="37" spans="1:5" ht="16.5" thickBot="1">
      <c r="A37" s="83" t="s">
        <v>478</v>
      </c>
      <c r="B37" s="88" t="s">
        <v>479</v>
      </c>
      <c r="C37" s="85">
        <v>41950172</v>
      </c>
      <c r="D37" s="85">
        <v>3781265</v>
      </c>
      <c r="E37" s="86">
        <f t="shared" si="0"/>
        <v>38168907</v>
      </c>
    </row>
    <row r="38" spans="1:5" s="81" customFormat="1" ht="33.75" customHeight="1" thickBot="1">
      <c r="A38" s="83" t="s">
        <v>480</v>
      </c>
      <c r="B38" s="90" t="s">
        <v>481</v>
      </c>
      <c r="C38" s="91">
        <f>SUM(C11:C37)</f>
        <v>922929638</v>
      </c>
      <c r="D38" s="91">
        <f>SUM(D11:D37)</f>
        <v>184177279</v>
      </c>
      <c r="E38" s="92" t="str">
        <f>IMSUB(C38,D38)</f>
        <v>738752359</v>
      </c>
    </row>
    <row r="39" spans="1:5" ht="15.75">
      <c r="A39" s="110"/>
      <c r="B39" s="110"/>
      <c r="C39" s="110"/>
      <c r="D39" s="110"/>
      <c r="E39" s="110"/>
    </row>
    <row r="40" spans="1:5" ht="15.75">
      <c r="A40" s="110"/>
      <c r="B40" s="110"/>
      <c r="C40" s="110"/>
      <c r="D40" s="110"/>
      <c r="E40" s="110"/>
    </row>
    <row r="41" spans="1:5" ht="15.75">
      <c r="A41" s="110"/>
      <c r="B41" s="110"/>
      <c r="C41" s="110"/>
      <c r="D41" s="110"/>
      <c r="E41" s="110"/>
    </row>
    <row r="42" spans="1:5" ht="15.75">
      <c r="A42" s="110"/>
      <c r="B42" s="110"/>
      <c r="C42" s="110"/>
      <c r="D42" s="110"/>
      <c r="E42" s="110"/>
    </row>
    <row r="43" spans="1:5" ht="15.75">
      <c r="A43" s="110"/>
      <c r="B43" s="110"/>
      <c r="C43" s="110"/>
      <c r="D43" s="110"/>
      <c r="E43" s="110"/>
    </row>
    <row r="44" spans="1:5" ht="15.75">
      <c r="A44" s="110"/>
      <c r="B44" s="110"/>
      <c r="C44" s="110"/>
      <c r="D44" s="110"/>
      <c r="E44" s="110"/>
    </row>
    <row r="45" spans="1:5" ht="15.75">
      <c r="A45" s="110"/>
      <c r="B45" s="110"/>
      <c r="C45" s="110"/>
      <c r="D45" s="110"/>
      <c r="E45" s="110"/>
    </row>
    <row r="46" spans="1:5" ht="15.75">
      <c r="A46" s="233" t="s">
        <v>482</v>
      </c>
      <c r="B46" s="233"/>
      <c r="C46" s="233"/>
      <c r="D46" s="233"/>
      <c r="E46" s="233"/>
    </row>
    <row r="47" spans="1:5" ht="15.75">
      <c r="A47" s="110"/>
      <c r="B47" s="110"/>
      <c r="C47" s="110"/>
      <c r="D47" s="110"/>
      <c r="E47" s="118" t="s">
        <v>435</v>
      </c>
    </row>
    <row r="48" spans="1:5" ht="16.5" thickBot="1">
      <c r="A48" s="110"/>
      <c r="B48" s="110"/>
      <c r="C48" s="110"/>
      <c r="D48" s="110"/>
      <c r="E48" s="110"/>
    </row>
    <row r="49" spans="1:5" ht="16.5" thickBot="1">
      <c r="A49" s="82" t="s">
        <v>39</v>
      </c>
      <c r="B49" s="82" t="s">
        <v>436</v>
      </c>
      <c r="C49" s="82" t="s">
        <v>437</v>
      </c>
      <c r="D49" s="82" t="s">
        <v>438</v>
      </c>
      <c r="E49" s="82" t="s">
        <v>439</v>
      </c>
    </row>
    <row r="50" spans="1:5" ht="16.5" thickBot="1">
      <c r="A50" s="83" t="s">
        <v>484</v>
      </c>
      <c r="B50" s="89" t="s">
        <v>483</v>
      </c>
      <c r="C50" s="93">
        <v>136000</v>
      </c>
      <c r="D50" s="93">
        <v>100188</v>
      </c>
      <c r="E50" s="94">
        <f aca="true" t="shared" si="1" ref="E50:E55">C50-D50</f>
        <v>35812</v>
      </c>
    </row>
    <row r="51" spans="1:5" ht="16.5" thickBot="1">
      <c r="A51" s="83" t="s">
        <v>486</v>
      </c>
      <c r="B51" s="84" t="s">
        <v>485</v>
      </c>
      <c r="C51" s="95">
        <v>34000</v>
      </c>
      <c r="D51" s="95">
        <v>0</v>
      </c>
      <c r="E51" s="94">
        <f t="shared" si="1"/>
        <v>34000</v>
      </c>
    </row>
    <row r="52" spans="1:5" ht="31.5" thickBot="1">
      <c r="A52" s="83" t="s">
        <v>488</v>
      </c>
      <c r="B52" s="84" t="s">
        <v>487</v>
      </c>
      <c r="C52" s="95">
        <v>7539000</v>
      </c>
      <c r="D52" s="95">
        <v>0</v>
      </c>
      <c r="E52" s="94">
        <f t="shared" si="1"/>
        <v>7539000</v>
      </c>
    </row>
    <row r="53" spans="1:5" ht="16.5" thickBot="1">
      <c r="A53" s="83" t="s">
        <v>490</v>
      </c>
      <c r="B53" s="84" t="s">
        <v>489</v>
      </c>
      <c r="C53" s="95">
        <v>395084132</v>
      </c>
      <c r="D53" s="95">
        <v>134092791</v>
      </c>
      <c r="E53" s="94">
        <f t="shared" si="1"/>
        <v>260991341</v>
      </c>
    </row>
    <row r="54" spans="1:5" ht="16.5" thickBot="1">
      <c r="A54" s="83" t="s">
        <v>492</v>
      </c>
      <c r="B54" s="84" t="s">
        <v>491</v>
      </c>
      <c r="C54" s="95">
        <v>4480000</v>
      </c>
      <c r="D54" s="95">
        <v>0</v>
      </c>
      <c r="E54" s="94">
        <f t="shared" si="1"/>
        <v>4480000</v>
      </c>
    </row>
    <row r="55" spans="1:5" ht="16.5" thickBot="1">
      <c r="A55" s="83" t="s">
        <v>494</v>
      </c>
      <c r="B55" s="96" t="s">
        <v>493</v>
      </c>
      <c r="C55" s="97">
        <v>766000</v>
      </c>
      <c r="D55" s="97">
        <v>0</v>
      </c>
      <c r="E55" s="94">
        <f t="shared" si="1"/>
        <v>766000</v>
      </c>
    </row>
    <row r="56" spans="1:5" s="81" customFormat="1" ht="32.25" thickBot="1">
      <c r="A56" s="83" t="s">
        <v>497</v>
      </c>
      <c r="B56" s="98" t="s">
        <v>495</v>
      </c>
      <c r="C56" s="91">
        <f>SUM(C50:C55)</f>
        <v>408039132</v>
      </c>
      <c r="D56" s="91">
        <f>SUM(D50:D55)</f>
        <v>134192979</v>
      </c>
      <c r="E56" s="99" t="str">
        <f>IMSUB(C56,D56)</f>
        <v>273846153</v>
      </c>
    </row>
    <row r="57" spans="1:5" ht="15.75">
      <c r="A57" s="110"/>
      <c r="B57" s="110"/>
      <c r="C57" s="110"/>
      <c r="D57" s="110"/>
      <c r="E57" s="119"/>
    </row>
    <row r="58" spans="1:5" ht="15.75">
      <c r="A58" s="110"/>
      <c r="B58" s="110"/>
      <c r="C58" s="110"/>
      <c r="D58" s="110"/>
      <c r="E58" s="110"/>
    </row>
    <row r="59" spans="1:5" ht="15.75">
      <c r="A59" s="110"/>
      <c r="B59" s="110"/>
      <c r="C59" s="110"/>
      <c r="D59" s="110"/>
      <c r="E59" s="110"/>
    </row>
    <row r="60" spans="1:5" ht="15.75">
      <c r="A60" s="110"/>
      <c r="B60" s="110"/>
      <c r="C60" s="110"/>
      <c r="D60" s="110"/>
      <c r="E60" s="110"/>
    </row>
    <row r="61" spans="1:5" ht="15.75">
      <c r="A61" s="233" t="s">
        <v>496</v>
      </c>
      <c r="B61" s="233"/>
      <c r="C61" s="233"/>
      <c r="D61" s="233"/>
      <c r="E61" s="233"/>
    </row>
    <row r="62" spans="1:5" ht="15.75">
      <c r="A62" s="110"/>
      <c r="B62" s="110"/>
      <c r="C62" s="110"/>
      <c r="D62" s="110"/>
      <c r="E62" s="118" t="s">
        <v>435</v>
      </c>
    </row>
    <row r="63" spans="1:5" ht="16.5" thickBot="1">
      <c r="A63" s="110"/>
      <c r="B63" s="110"/>
      <c r="C63" s="110"/>
      <c r="D63" s="110"/>
      <c r="E63" s="110"/>
    </row>
    <row r="64" spans="1:5" ht="16.5" thickBot="1">
      <c r="A64" s="82" t="s">
        <v>39</v>
      </c>
      <c r="B64" s="82" t="s">
        <v>436</v>
      </c>
      <c r="C64" s="82" t="s">
        <v>437</v>
      </c>
      <c r="D64" s="82" t="s">
        <v>438</v>
      </c>
      <c r="E64" s="82" t="s">
        <v>439</v>
      </c>
    </row>
    <row r="65" spans="1:5" ht="16.5" thickBot="1">
      <c r="A65" s="83" t="s">
        <v>499</v>
      </c>
      <c r="B65" s="87" t="s">
        <v>498</v>
      </c>
      <c r="C65" s="100">
        <v>1393000</v>
      </c>
      <c r="D65" s="100">
        <v>682627</v>
      </c>
      <c r="E65" s="101">
        <f>C65-D65</f>
        <v>710373</v>
      </c>
    </row>
    <row r="66" spans="1:5" ht="16.5" thickBot="1">
      <c r="A66" s="83" t="s">
        <v>501</v>
      </c>
      <c r="B66" s="88" t="s">
        <v>500</v>
      </c>
      <c r="C66" s="102">
        <v>170000</v>
      </c>
      <c r="D66" s="102">
        <v>64607</v>
      </c>
      <c r="E66" s="101">
        <f aca="true" t="shared" si="2" ref="E66:E76">C66-D66</f>
        <v>105393</v>
      </c>
    </row>
    <row r="67" spans="1:5" ht="16.5" thickBot="1">
      <c r="A67" s="83" t="s">
        <v>502</v>
      </c>
      <c r="B67" s="89" t="s">
        <v>485</v>
      </c>
      <c r="C67" s="102">
        <v>11370540</v>
      </c>
      <c r="D67" s="102">
        <v>0</v>
      </c>
      <c r="E67" s="101">
        <f t="shared" si="2"/>
        <v>11370540</v>
      </c>
    </row>
    <row r="68" spans="1:5" ht="16.5" thickBot="1">
      <c r="A68" s="83" t="s">
        <v>504</v>
      </c>
      <c r="B68" s="87" t="s">
        <v>503</v>
      </c>
      <c r="C68" s="102">
        <v>2946500</v>
      </c>
      <c r="D68" s="102">
        <v>0</v>
      </c>
      <c r="E68" s="101">
        <f t="shared" si="2"/>
        <v>2946500</v>
      </c>
    </row>
    <row r="69" spans="1:5" ht="16.5" thickBot="1">
      <c r="A69" s="83" t="s">
        <v>506</v>
      </c>
      <c r="B69" s="88" t="s">
        <v>505</v>
      </c>
      <c r="C69" s="102">
        <v>79000</v>
      </c>
      <c r="D69" s="102">
        <v>79000</v>
      </c>
      <c r="E69" s="101">
        <f t="shared" si="2"/>
        <v>0</v>
      </c>
    </row>
    <row r="70" spans="1:5" ht="16.5" thickBot="1">
      <c r="A70" s="83" t="s">
        <v>508</v>
      </c>
      <c r="B70" s="88" t="s">
        <v>507</v>
      </c>
      <c r="C70" s="103">
        <v>1656000</v>
      </c>
      <c r="D70" s="103">
        <v>0</v>
      </c>
      <c r="E70" s="101">
        <f t="shared" si="2"/>
        <v>1656000</v>
      </c>
    </row>
    <row r="71" spans="1:5" ht="16.5" thickBot="1">
      <c r="A71" s="83" t="s">
        <v>510</v>
      </c>
      <c r="B71" s="88" t="s">
        <v>509</v>
      </c>
      <c r="C71" s="104">
        <v>56000</v>
      </c>
      <c r="D71" s="104">
        <v>21844</v>
      </c>
      <c r="E71" s="101">
        <f t="shared" si="2"/>
        <v>34156</v>
      </c>
    </row>
    <row r="72" spans="1:5" ht="16.5" thickBot="1">
      <c r="A72" s="83" t="s">
        <v>512</v>
      </c>
      <c r="B72" s="88" t="s">
        <v>511</v>
      </c>
      <c r="C72" s="105">
        <v>24488908</v>
      </c>
      <c r="D72" s="105">
        <v>765853</v>
      </c>
      <c r="E72" s="101">
        <f t="shared" si="2"/>
        <v>23723055</v>
      </c>
    </row>
    <row r="73" spans="1:5" ht="16.5" thickBot="1">
      <c r="A73" s="83" t="s">
        <v>514</v>
      </c>
      <c r="B73" s="88" t="s">
        <v>513</v>
      </c>
      <c r="C73" s="105">
        <v>250000</v>
      </c>
      <c r="D73" s="105">
        <v>35847</v>
      </c>
      <c r="E73" s="101">
        <f t="shared" si="2"/>
        <v>214153</v>
      </c>
    </row>
    <row r="74" spans="1:5" ht="16.5" thickBot="1">
      <c r="A74" s="83" t="s">
        <v>516</v>
      </c>
      <c r="B74" s="88" t="s">
        <v>515</v>
      </c>
      <c r="C74" s="105">
        <v>750000</v>
      </c>
      <c r="D74" s="105">
        <v>59265</v>
      </c>
      <c r="E74" s="101">
        <f t="shared" si="2"/>
        <v>690735</v>
      </c>
    </row>
    <row r="75" spans="1:5" ht="16.5" thickBot="1">
      <c r="A75" s="83" t="s">
        <v>518</v>
      </c>
      <c r="B75" s="96" t="s">
        <v>517</v>
      </c>
      <c r="C75" s="105">
        <v>350000</v>
      </c>
      <c r="D75" s="105">
        <v>30221</v>
      </c>
      <c r="E75" s="101">
        <f t="shared" si="2"/>
        <v>319779</v>
      </c>
    </row>
    <row r="76" spans="1:5" s="81" customFormat="1" ht="35.25" customHeight="1" thickBot="1">
      <c r="A76" s="83" t="s">
        <v>520</v>
      </c>
      <c r="B76" s="106" t="s">
        <v>519</v>
      </c>
      <c r="C76" s="107">
        <f>SUM(C65:C75)</f>
        <v>43509948</v>
      </c>
      <c r="D76" s="107">
        <f>SUM(D65:D75)</f>
        <v>1739264</v>
      </c>
      <c r="E76" s="108">
        <f t="shared" si="2"/>
        <v>41770684</v>
      </c>
    </row>
    <row r="77" spans="1:5" s="81" customFormat="1" ht="16.5" thickBot="1">
      <c r="A77" s="83" t="s">
        <v>701</v>
      </c>
      <c r="B77" s="109" t="s">
        <v>521</v>
      </c>
      <c r="C77" s="107">
        <f>SUM(C38,C56,C76)</f>
        <v>1374478718</v>
      </c>
      <c r="D77" s="107">
        <f>SUM(D38,D56,D76)</f>
        <v>320109522</v>
      </c>
      <c r="E77" s="99" t="str">
        <f>IMSUB(C77,D77)</f>
        <v>1054369196</v>
      </c>
    </row>
    <row r="78" spans="1:5" ht="15.75">
      <c r="A78" s="110"/>
      <c r="B78" s="110"/>
      <c r="C78" s="110"/>
      <c r="D78" s="110"/>
      <c r="E78" s="110"/>
    </row>
    <row r="79" spans="1:5" ht="15.75">
      <c r="A79" s="110"/>
      <c r="B79" s="110"/>
      <c r="C79" s="110"/>
      <c r="D79" s="110"/>
      <c r="E79" s="111"/>
    </row>
    <row r="80" spans="1:5" ht="15.75">
      <c r="A80" s="110"/>
      <c r="B80" s="110"/>
      <c r="C80" s="110"/>
      <c r="D80" s="110"/>
      <c r="E80" s="110"/>
    </row>
    <row r="81" spans="1:5" ht="15.75">
      <c r="A81" s="110"/>
      <c r="B81" s="110"/>
      <c r="C81" s="110"/>
      <c r="D81" s="110"/>
      <c r="E81" s="110"/>
    </row>
    <row r="82" spans="1:5" ht="15.75">
      <c r="A82" s="110"/>
      <c r="B82" s="110"/>
      <c r="C82" s="110"/>
      <c r="D82" s="110"/>
      <c r="E82" s="110"/>
    </row>
    <row r="83" spans="1:5" ht="15.75">
      <c r="A83" s="110"/>
      <c r="B83" s="110"/>
      <c r="C83" s="110"/>
      <c r="D83" s="110"/>
      <c r="E83" s="110"/>
    </row>
    <row r="84" spans="1:5" ht="15.75">
      <c r="A84" s="110"/>
      <c r="B84" s="110"/>
      <c r="C84" s="110"/>
      <c r="D84" s="110"/>
      <c r="E84" s="110"/>
    </row>
    <row r="85" spans="1:5" ht="15.75">
      <c r="A85" s="110"/>
      <c r="B85" s="110"/>
      <c r="C85" s="110"/>
      <c r="D85" s="110"/>
      <c r="E85" s="110"/>
    </row>
    <row r="86" spans="1:5" ht="15.75">
      <c r="A86" s="110"/>
      <c r="B86" s="110"/>
      <c r="C86" s="110"/>
      <c r="D86" s="110"/>
      <c r="E86" s="110"/>
    </row>
    <row r="87" spans="1:5" ht="15.75">
      <c r="A87" s="110"/>
      <c r="B87" s="110"/>
      <c r="C87" s="110"/>
      <c r="D87" s="110"/>
      <c r="E87" s="110"/>
    </row>
    <row r="88" spans="1:5" ht="15.75">
      <c r="A88" s="110"/>
      <c r="B88" s="110"/>
      <c r="C88" s="110"/>
      <c r="D88" s="110"/>
      <c r="E88" s="110"/>
    </row>
    <row r="89" spans="1:5" ht="15.75">
      <c r="A89" s="110"/>
      <c r="B89" s="110"/>
      <c r="C89" s="110"/>
      <c r="D89" s="110"/>
      <c r="E89" s="110"/>
    </row>
    <row r="90" spans="1:5" ht="15.75">
      <c r="A90" s="110"/>
      <c r="B90" s="110"/>
      <c r="C90" s="110"/>
      <c r="D90" s="110"/>
      <c r="E90" s="110"/>
    </row>
    <row r="91" spans="1:5" ht="15.75">
      <c r="A91" s="110"/>
      <c r="B91" s="110"/>
      <c r="C91" s="110"/>
      <c r="D91" s="110"/>
      <c r="E91" s="110"/>
    </row>
    <row r="92" spans="1:5" ht="15.75">
      <c r="A92" s="110"/>
      <c r="B92" s="110"/>
      <c r="C92" s="110"/>
      <c r="D92" s="110"/>
      <c r="E92" s="110"/>
    </row>
    <row r="93" spans="1:5" ht="15.75">
      <c r="A93" s="110"/>
      <c r="B93" s="110"/>
      <c r="C93" s="110"/>
      <c r="D93" s="110"/>
      <c r="E93" s="110"/>
    </row>
    <row r="94" spans="1:5" ht="15.75">
      <c r="A94" s="110"/>
      <c r="B94" s="110"/>
      <c r="C94" s="110"/>
      <c r="D94" s="110"/>
      <c r="E94" s="110"/>
    </row>
    <row r="95" spans="1:5" ht="15.75">
      <c r="A95" s="110"/>
      <c r="B95" s="110"/>
      <c r="C95" s="110"/>
      <c r="D95" s="110"/>
      <c r="E95" s="110"/>
    </row>
    <row r="96" spans="1:5" ht="15.75">
      <c r="A96" s="110"/>
      <c r="B96" s="110"/>
      <c r="C96" s="110"/>
      <c r="D96" s="110"/>
      <c r="E96" s="110"/>
    </row>
    <row r="97" spans="1:5" ht="15.75">
      <c r="A97" s="110"/>
      <c r="B97" s="110"/>
      <c r="C97" s="110"/>
      <c r="D97" s="110"/>
      <c r="E97" s="110"/>
    </row>
    <row r="98" spans="1:5" ht="15.75">
      <c r="A98" s="110"/>
      <c r="B98" s="110"/>
      <c r="C98" s="110"/>
      <c r="D98" s="110"/>
      <c r="E98" s="110"/>
    </row>
    <row r="99" spans="1:5" ht="15.75">
      <c r="A99" s="110"/>
      <c r="B99" s="110"/>
      <c r="C99" s="110"/>
      <c r="D99" s="110"/>
      <c r="E99" s="110"/>
    </row>
    <row r="100" spans="1:5" ht="15.75">
      <c r="A100" s="110"/>
      <c r="B100" s="110"/>
      <c r="C100" s="110"/>
      <c r="D100" s="110"/>
      <c r="E100" s="110"/>
    </row>
    <row r="101" spans="1:5" ht="15.75">
      <c r="A101" s="110"/>
      <c r="B101" s="110"/>
      <c r="C101" s="110"/>
      <c r="D101" s="110"/>
      <c r="E101" s="110"/>
    </row>
    <row r="102" spans="1:5" ht="15.75">
      <c r="A102" s="110"/>
      <c r="B102" s="110"/>
      <c r="C102" s="110"/>
      <c r="D102" s="110"/>
      <c r="E102" s="110"/>
    </row>
    <row r="103" spans="1:5" ht="15.75">
      <c r="A103" s="110"/>
      <c r="B103" s="110"/>
      <c r="C103" s="110"/>
      <c r="D103" s="110"/>
      <c r="E103" s="110"/>
    </row>
    <row r="104" spans="1:5" ht="15.75">
      <c r="A104" s="110"/>
      <c r="B104" s="110"/>
      <c r="C104" s="110"/>
      <c r="D104" s="110"/>
      <c r="E104" s="110"/>
    </row>
    <row r="105" spans="1:5" ht="15.75">
      <c r="A105" s="110"/>
      <c r="B105" s="110"/>
      <c r="C105" s="110"/>
      <c r="D105" s="110"/>
      <c r="E105" s="110"/>
    </row>
    <row r="106" spans="1:5" ht="15.75">
      <c r="A106" s="110"/>
      <c r="B106" s="110"/>
      <c r="C106" s="110"/>
      <c r="D106" s="110"/>
      <c r="E106" s="110"/>
    </row>
    <row r="107" spans="1:5" ht="15.75">
      <c r="A107" s="110"/>
      <c r="B107" s="110"/>
      <c r="C107" s="110"/>
      <c r="D107" s="110"/>
      <c r="E107" s="110"/>
    </row>
    <row r="108" spans="1:5" ht="15.75">
      <c r="A108" s="110"/>
      <c r="B108" s="110"/>
      <c r="C108" s="110"/>
      <c r="D108" s="110"/>
      <c r="E108" s="110"/>
    </row>
    <row r="109" spans="1:5" ht="15.75">
      <c r="A109" s="110"/>
      <c r="B109" s="110"/>
      <c r="C109" s="110"/>
      <c r="D109" s="110"/>
      <c r="E109" s="110"/>
    </row>
    <row r="110" spans="1:5" ht="15.75">
      <c r="A110" s="110"/>
      <c r="B110" s="110"/>
      <c r="C110" s="110"/>
      <c r="D110" s="110"/>
      <c r="E110" s="110"/>
    </row>
    <row r="111" spans="1:5" ht="15.75">
      <c r="A111" s="110"/>
      <c r="B111" s="110"/>
      <c r="C111" s="110"/>
      <c r="D111" s="110"/>
      <c r="E111" s="110"/>
    </row>
    <row r="112" spans="1:5" ht="15.75">
      <c r="A112" s="110"/>
      <c r="B112" s="110"/>
      <c r="C112" s="110"/>
      <c r="D112" s="110"/>
      <c r="E112" s="110"/>
    </row>
    <row r="113" spans="1:5" ht="15.75">
      <c r="A113" s="110"/>
      <c r="B113" s="110"/>
      <c r="C113" s="110"/>
      <c r="D113" s="110"/>
      <c r="E113" s="110"/>
    </row>
    <row r="114" spans="1:5" ht="15.75">
      <c r="A114" s="110"/>
      <c r="B114" s="110"/>
      <c r="C114" s="110"/>
      <c r="D114" s="110"/>
      <c r="E114" s="110"/>
    </row>
    <row r="115" spans="1:5" ht="15.75">
      <c r="A115" s="110"/>
      <c r="B115" s="110"/>
      <c r="C115" s="110"/>
      <c r="D115" s="110"/>
      <c r="E115" s="110"/>
    </row>
    <row r="116" spans="1:5" ht="15.75">
      <c r="A116" s="110"/>
      <c r="B116" s="110"/>
      <c r="C116" s="110"/>
      <c r="D116" s="110"/>
      <c r="E116" s="110"/>
    </row>
    <row r="117" spans="1:5" ht="15.75">
      <c r="A117" s="110"/>
      <c r="B117" s="110"/>
      <c r="C117" s="110"/>
      <c r="D117" s="110"/>
      <c r="E117" s="110"/>
    </row>
    <row r="118" spans="1:5" ht="15.75">
      <c r="A118" s="110"/>
      <c r="B118" s="110"/>
      <c r="C118" s="110"/>
      <c r="D118" s="110"/>
      <c r="E118" s="110"/>
    </row>
    <row r="119" spans="1:5" ht="15.75">
      <c r="A119" s="110"/>
      <c r="B119" s="110"/>
      <c r="C119" s="110"/>
      <c r="D119" s="110"/>
      <c r="E119" s="110"/>
    </row>
    <row r="120" spans="1:5" ht="15.75">
      <c r="A120" s="110"/>
      <c r="B120" s="110"/>
      <c r="C120" s="110"/>
      <c r="D120" s="110"/>
      <c r="E120" s="110"/>
    </row>
    <row r="121" spans="1:5" ht="15.75">
      <c r="A121" s="110"/>
      <c r="B121" s="110"/>
      <c r="C121" s="110"/>
      <c r="D121" s="110"/>
      <c r="E121" s="110"/>
    </row>
    <row r="122" spans="1:5" ht="15.75">
      <c r="A122" s="110"/>
      <c r="B122" s="110"/>
      <c r="C122" s="110"/>
      <c r="D122" s="110"/>
      <c r="E122" s="110"/>
    </row>
    <row r="123" spans="1:5" ht="15.75">
      <c r="A123" s="110"/>
      <c r="B123" s="110"/>
      <c r="C123" s="110"/>
      <c r="D123" s="110"/>
      <c r="E123" s="110"/>
    </row>
    <row r="124" spans="1:5" ht="15.75">
      <c r="A124" s="110"/>
      <c r="B124" s="110"/>
      <c r="C124" s="110"/>
      <c r="D124" s="110"/>
      <c r="E124" s="110"/>
    </row>
    <row r="125" spans="1:5" ht="15.75">
      <c r="A125" s="110"/>
      <c r="B125" s="110"/>
      <c r="C125" s="110"/>
      <c r="D125" s="110"/>
      <c r="E125" s="110"/>
    </row>
    <row r="126" spans="1:5" ht="15.75">
      <c r="A126" s="110"/>
      <c r="B126" s="110"/>
      <c r="C126" s="110"/>
      <c r="D126" s="110"/>
      <c r="E126" s="110"/>
    </row>
    <row r="127" spans="1:5" ht="15.75">
      <c r="A127" s="110"/>
      <c r="B127" s="110"/>
      <c r="C127" s="110"/>
      <c r="D127" s="110"/>
      <c r="E127" s="110"/>
    </row>
    <row r="128" spans="1:5" ht="15.75">
      <c r="A128" s="110"/>
      <c r="B128" s="110"/>
      <c r="C128" s="110"/>
      <c r="D128" s="110"/>
      <c r="E128" s="110"/>
    </row>
    <row r="129" spans="1:5" ht="15.75">
      <c r="A129" s="110"/>
      <c r="B129" s="110"/>
      <c r="C129" s="110"/>
      <c r="D129" s="110"/>
      <c r="E129" s="110"/>
    </row>
    <row r="130" spans="1:5" ht="15.75">
      <c r="A130" s="110"/>
      <c r="B130" s="110"/>
      <c r="C130" s="110"/>
      <c r="D130" s="110"/>
      <c r="E130" s="110"/>
    </row>
    <row r="131" spans="1:5" ht="15.75">
      <c r="A131" s="110"/>
      <c r="B131" s="110"/>
      <c r="C131" s="110"/>
      <c r="D131" s="110"/>
      <c r="E131" s="110"/>
    </row>
    <row r="132" spans="1:5" ht="15.75">
      <c r="A132" s="110"/>
      <c r="B132" s="110"/>
      <c r="C132" s="110"/>
      <c r="D132" s="110"/>
      <c r="E132" s="110"/>
    </row>
    <row r="133" spans="1:5" ht="15.75">
      <c r="A133" s="110"/>
      <c r="B133" s="110"/>
      <c r="C133" s="110"/>
      <c r="D133" s="110"/>
      <c r="E133" s="110"/>
    </row>
    <row r="134" spans="1:5" ht="15.75">
      <c r="A134" s="110"/>
      <c r="B134" s="110"/>
      <c r="C134" s="110"/>
      <c r="D134" s="110"/>
      <c r="E134" s="110"/>
    </row>
    <row r="135" spans="1:5" ht="15.75">
      <c r="A135" s="110"/>
      <c r="B135" s="110"/>
      <c r="C135" s="110"/>
      <c r="D135" s="110"/>
      <c r="E135" s="110"/>
    </row>
    <row r="136" spans="1:5" ht="15.75">
      <c r="A136" s="110"/>
      <c r="B136" s="110"/>
      <c r="C136" s="110"/>
      <c r="D136" s="110"/>
      <c r="E136" s="110"/>
    </row>
    <row r="137" spans="1:5" ht="15.75">
      <c r="A137" s="110"/>
      <c r="B137" s="110"/>
      <c r="C137" s="110"/>
      <c r="D137" s="110"/>
      <c r="E137" s="110"/>
    </row>
    <row r="138" spans="1:5" ht="15.75">
      <c r="A138" s="110"/>
      <c r="B138" s="110"/>
      <c r="C138" s="110"/>
      <c r="D138" s="110"/>
      <c r="E138" s="110"/>
    </row>
    <row r="139" spans="1:5" ht="15.75">
      <c r="A139" s="110"/>
      <c r="B139" s="110"/>
      <c r="C139" s="110"/>
      <c r="D139" s="110"/>
      <c r="E139" s="110"/>
    </row>
    <row r="140" spans="1:5" ht="15.75">
      <c r="A140" s="110"/>
      <c r="B140" s="110"/>
      <c r="C140" s="110"/>
      <c r="D140" s="110"/>
      <c r="E140" s="110"/>
    </row>
    <row r="141" spans="1:5" ht="15.75">
      <c r="A141" s="110"/>
      <c r="B141" s="110"/>
      <c r="C141" s="110"/>
      <c r="D141" s="110"/>
      <c r="E141" s="110"/>
    </row>
    <row r="142" spans="1:5" ht="15.75">
      <c r="A142" s="110"/>
      <c r="B142" s="110"/>
      <c r="C142" s="110"/>
      <c r="D142" s="110"/>
      <c r="E142" s="110"/>
    </row>
    <row r="143" spans="1:5" ht="15.75">
      <c r="A143" s="110"/>
      <c r="B143" s="110"/>
      <c r="C143" s="110"/>
      <c r="D143" s="110"/>
      <c r="E143" s="110"/>
    </row>
    <row r="144" spans="1:5" ht="15.75">
      <c r="A144" s="110"/>
      <c r="B144" s="110"/>
      <c r="C144" s="110"/>
      <c r="D144" s="110"/>
      <c r="E144" s="110"/>
    </row>
    <row r="145" spans="1:5" ht="15.75">
      <c r="A145" s="110"/>
      <c r="B145" s="110"/>
      <c r="C145" s="110"/>
      <c r="D145" s="110"/>
      <c r="E145" s="110"/>
    </row>
    <row r="146" spans="1:5" ht="15.75">
      <c r="A146" s="110"/>
      <c r="B146" s="110"/>
      <c r="C146" s="110"/>
      <c r="D146" s="110"/>
      <c r="E146" s="110"/>
    </row>
    <row r="147" spans="1:5" ht="15.75">
      <c r="A147" s="110"/>
      <c r="B147" s="110"/>
      <c r="C147" s="110"/>
      <c r="D147" s="110"/>
      <c r="E147" s="110"/>
    </row>
    <row r="148" spans="1:5" ht="15.75">
      <c r="A148" s="110"/>
      <c r="B148" s="110"/>
      <c r="C148" s="110"/>
      <c r="D148" s="110"/>
      <c r="E148" s="110"/>
    </row>
    <row r="149" spans="1:5" ht="15.75">
      <c r="A149" s="110"/>
      <c r="B149" s="110"/>
      <c r="C149" s="110"/>
      <c r="D149" s="110"/>
      <c r="E149" s="110"/>
    </row>
    <row r="150" spans="1:5" ht="15.75">
      <c r="A150" s="110"/>
      <c r="B150" s="110"/>
      <c r="C150" s="110"/>
      <c r="D150" s="110"/>
      <c r="E150" s="110"/>
    </row>
    <row r="151" spans="1:5" ht="15.75">
      <c r="A151" s="110"/>
      <c r="B151" s="110"/>
      <c r="C151" s="110"/>
      <c r="D151" s="110"/>
      <c r="E151" s="110"/>
    </row>
    <row r="152" spans="1:5" ht="15.75">
      <c r="A152" s="110"/>
      <c r="B152" s="110"/>
      <c r="C152" s="110"/>
      <c r="D152" s="110"/>
      <c r="E152" s="110"/>
    </row>
    <row r="153" spans="1:5" ht="15.75">
      <c r="A153" s="110"/>
      <c r="B153" s="110"/>
      <c r="C153" s="110"/>
      <c r="D153" s="110"/>
      <c r="E153" s="110"/>
    </row>
    <row r="154" spans="1:5" ht="15.75">
      <c r="A154" s="110"/>
      <c r="B154" s="110"/>
      <c r="C154" s="110"/>
      <c r="D154" s="110"/>
      <c r="E154" s="110"/>
    </row>
    <row r="155" spans="1:5" ht="15.75">
      <c r="A155" s="110"/>
      <c r="B155" s="110"/>
      <c r="C155" s="110"/>
      <c r="D155" s="110"/>
      <c r="E155" s="110"/>
    </row>
    <row r="156" spans="1:5" ht="15.75">
      <c r="A156" s="110"/>
      <c r="B156" s="110"/>
      <c r="C156" s="110"/>
      <c r="D156" s="110"/>
      <c r="E156" s="110"/>
    </row>
    <row r="157" spans="1:5" ht="15.75">
      <c r="A157" s="110"/>
      <c r="B157" s="110"/>
      <c r="C157" s="110"/>
      <c r="D157" s="110"/>
      <c r="E157" s="110"/>
    </row>
    <row r="158" spans="1:5" ht="15.75">
      <c r="A158" s="110"/>
      <c r="B158" s="110"/>
      <c r="C158" s="110"/>
      <c r="D158" s="110"/>
      <c r="E158" s="110"/>
    </row>
    <row r="159" spans="1:5" ht="15.75">
      <c r="A159" s="110"/>
      <c r="B159" s="110"/>
      <c r="C159" s="110"/>
      <c r="D159" s="110"/>
      <c r="E159" s="110"/>
    </row>
    <row r="160" spans="1:5" ht="15.75">
      <c r="A160" s="110"/>
      <c r="B160" s="110"/>
      <c r="C160" s="110"/>
      <c r="D160" s="110"/>
      <c r="E160" s="110"/>
    </row>
    <row r="161" spans="1:5" ht="15.75">
      <c r="A161" s="110"/>
      <c r="B161" s="110"/>
      <c r="C161" s="110"/>
      <c r="D161" s="110"/>
      <c r="E161" s="110"/>
    </row>
    <row r="162" spans="1:5" ht="15.75">
      <c r="A162" s="110"/>
      <c r="B162" s="110"/>
      <c r="C162" s="110"/>
      <c r="D162" s="110"/>
      <c r="E162" s="110"/>
    </row>
    <row r="163" spans="1:5" ht="15.75">
      <c r="A163" s="110"/>
      <c r="B163" s="110"/>
      <c r="C163" s="110"/>
      <c r="D163" s="110"/>
      <c r="E163" s="110"/>
    </row>
    <row r="164" spans="1:5" ht="15.75">
      <c r="A164" s="110"/>
      <c r="B164" s="110"/>
      <c r="C164" s="110"/>
      <c r="D164" s="110"/>
      <c r="E164" s="110"/>
    </row>
    <row r="165" spans="1:5" ht="15.75">
      <c r="A165" s="110"/>
      <c r="B165" s="110"/>
      <c r="C165" s="110"/>
      <c r="D165" s="110"/>
      <c r="E165" s="110"/>
    </row>
    <row r="166" spans="1:5" ht="15.75">
      <c r="A166" s="110"/>
      <c r="B166" s="110"/>
      <c r="C166" s="110"/>
      <c r="D166" s="110"/>
      <c r="E166" s="110"/>
    </row>
    <row r="167" spans="1:5" ht="15.75">
      <c r="A167" s="110"/>
      <c r="B167" s="110"/>
      <c r="C167" s="110"/>
      <c r="D167" s="110"/>
      <c r="E167" s="110"/>
    </row>
    <row r="168" spans="1:5" ht="15.75">
      <c r="A168" s="110"/>
      <c r="B168" s="110"/>
      <c r="C168" s="110"/>
      <c r="D168" s="110"/>
      <c r="E168" s="110"/>
    </row>
    <row r="169" spans="1:5" ht="15.75">
      <c r="A169" s="110"/>
      <c r="B169" s="110"/>
      <c r="C169" s="110"/>
      <c r="D169" s="110"/>
      <c r="E169" s="110"/>
    </row>
    <row r="170" spans="1:5" ht="15.75">
      <c r="A170" s="110"/>
      <c r="B170" s="110"/>
      <c r="C170" s="110"/>
      <c r="D170" s="110"/>
      <c r="E170" s="110"/>
    </row>
    <row r="171" spans="1:5" ht="15.75">
      <c r="A171" s="110"/>
      <c r="B171" s="110"/>
      <c r="C171" s="110"/>
      <c r="D171" s="110"/>
      <c r="E171" s="110"/>
    </row>
    <row r="172" spans="1:5" ht="15.75">
      <c r="A172" s="110"/>
      <c r="B172" s="110"/>
      <c r="C172" s="110"/>
      <c r="D172" s="110"/>
      <c r="E172" s="110"/>
    </row>
    <row r="173" spans="1:5" ht="15.75">
      <c r="A173" s="110"/>
      <c r="B173" s="110"/>
      <c r="C173" s="110"/>
      <c r="D173" s="110"/>
      <c r="E173" s="110"/>
    </row>
    <row r="174" spans="1:5" ht="15.75">
      <c r="A174" s="110"/>
      <c r="B174" s="110"/>
      <c r="C174" s="110"/>
      <c r="D174" s="110"/>
      <c r="E174" s="110"/>
    </row>
    <row r="175" spans="1:5" ht="15.75">
      <c r="A175" s="110"/>
      <c r="B175" s="110"/>
      <c r="C175" s="110"/>
      <c r="D175" s="110"/>
      <c r="E175" s="110"/>
    </row>
    <row r="176" spans="1:5" ht="15.75">
      <c r="A176" s="110"/>
      <c r="B176" s="110"/>
      <c r="C176" s="110"/>
      <c r="D176" s="110"/>
      <c r="E176" s="110"/>
    </row>
    <row r="177" spans="1:5" ht="15.75">
      <c r="A177" s="110"/>
      <c r="B177" s="110"/>
      <c r="C177" s="110"/>
      <c r="D177" s="110"/>
      <c r="E177" s="110"/>
    </row>
    <row r="178" spans="1:5" ht="15.75">
      <c r="A178" s="110"/>
      <c r="B178" s="110"/>
      <c r="C178" s="110"/>
      <c r="D178" s="110"/>
      <c r="E178" s="110"/>
    </row>
    <row r="179" spans="1:5" ht="15.75">
      <c r="A179" s="110"/>
      <c r="B179" s="110"/>
      <c r="C179" s="110"/>
      <c r="D179" s="110"/>
      <c r="E179" s="110"/>
    </row>
    <row r="180" spans="1:5" ht="15.75">
      <c r="A180" s="110"/>
      <c r="B180" s="110"/>
      <c r="C180" s="110"/>
      <c r="D180" s="110"/>
      <c r="E180" s="110"/>
    </row>
    <row r="181" spans="1:5" ht="15.75">
      <c r="A181" s="110"/>
      <c r="B181" s="110"/>
      <c r="C181" s="110"/>
      <c r="D181" s="110"/>
      <c r="E181" s="110"/>
    </row>
    <row r="182" spans="1:5" ht="15.75">
      <c r="A182" s="110"/>
      <c r="B182" s="110"/>
      <c r="C182" s="110"/>
      <c r="D182" s="110"/>
      <c r="E182" s="110"/>
    </row>
    <row r="183" spans="1:5" ht="15.75">
      <c r="A183" s="110"/>
      <c r="B183" s="110"/>
      <c r="C183" s="110"/>
      <c r="D183" s="110"/>
      <c r="E183" s="110"/>
    </row>
    <row r="184" spans="1:5" ht="15.75">
      <c r="A184" s="110"/>
      <c r="B184" s="110"/>
      <c r="C184" s="110"/>
      <c r="D184" s="110"/>
      <c r="E184" s="110"/>
    </row>
    <row r="185" spans="1:5" ht="15.75">
      <c r="A185" s="110"/>
      <c r="B185" s="110"/>
      <c r="C185" s="110"/>
      <c r="D185" s="110"/>
      <c r="E185" s="110"/>
    </row>
    <row r="186" spans="1:5" ht="15.75">
      <c r="A186" s="110"/>
      <c r="B186" s="110"/>
      <c r="C186" s="110"/>
      <c r="D186" s="110"/>
      <c r="E186" s="110"/>
    </row>
    <row r="187" spans="1:5" ht="15.75">
      <c r="A187" s="110"/>
      <c r="B187" s="110"/>
      <c r="C187" s="110"/>
      <c r="D187" s="110"/>
      <c r="E187" s="110"/>
    </row>
    <row r="188" spans="1:5" ht="15.75">
      <c r="A188" s="110"/>
      <c r="B188" s="110"/>
      <c r="C188" s="110"/>
      <c r="D188" s="110"/>
      <c r="E188" s="110"/>
    </row>
    <row r="189" spans="1:5" ht="15.75">
      <c r="A189" s="110"/>
      <c r="B189" s="110"/>
      <c r="C189" s="110"/>
      <c r="D189" s="110"/>
      <c r="E189" s="110"/>
    </row>
    <row r="190" spans="1:5" ht="15.75">
      <c r="A190" s="110"/>
      <c r="B190" s="110"/>
      <c r="C190" s="110"/>
      <c r="D190" s="110"/>
      <c r="E190" s="110"/>
    </row>
    <row r="191" spans="1:5" ht="15.75">
      <c r="A191" s="110"/>
      <c r="B191" s="110"/>
      <c r="C191" s="110"/>
      <c r="D191" s="110"/>
      <c r="E191" s="110"/>
    </row>
    <row r="192" spans="1:5" ht="15.75">
      <c r="A192" s="110"/>
      <c r="B192" s="110"/>
      <c r="C192" s="110"/>
      <c r="D192" s="110"/>
      <c r="E192" s="110"/>
    </row>
    <row r="193" spans="1:5" ht="15.75">
      <c r="A193" s="110"/>
      <c r="B193" s="110"/>
      <c r="C193" s="110"/>
      <c r="D193" s="110"/>
      <c r="E193" s="110"/>
    </row>
    <row r="194" spans="1:5" ht="15.75">
      <c r="A194" s="110"/>
      <c r="B194" s="110"/>
      <c r="C194" s="110"/>
      <c r="D194" s="110"/>
      <c r="E194" s="110"/>
    </row>
    <row r="195" spans="1:5" ht="15.75">
      <c r="A195" s="110"/>
      <c r="B195" s="110"/>
      <c r="C195" s="110"/>
      <c r="D195" s="110"/>
      <c r="E195" s="110"/>
    </row>
    <row r="196" spans="1:5" ht="15.75">
      <c r="A196" s="110"/>
      <c r="B196" s="110"/>
      <c r="C196" s="110"/>
      <c r="D196" s="110"/>
      <c r="E196" s="110"/>
    </row>
    <row r="197" spans="1:5" ht="15.75">
      <c r="A197" s="110"/>
      <c r="B197" s="110"/>
      <c r="C197" s="110"/>
      <c r="D197" s="110"/>
      <c r="E197" s="110"/>
    </row>
    <row r="198" spans="1:5" ht="15.75">
      <c r="A198" s="110"/>
      <c r="B198" s="110"/>
      <c r="C198" s="110"/>
      <c r="D198" s="110"/>
      <c r="E198" s="110"/>
    </row>
    <row r="199" spans="1:5" ht="15.75">
      <c r="A199" s="110"/>
      <c r="B199" s="110"/>
      <c r="C199" s="110"/>
      <c r="D199" s="110"/>
      <c r="E199" s="110"/>
    </row>
    <row r="200" spans="1:5" ht="15.75">
      <c r="A200" s="110"/>
      <c r="B200" s="110"/>
      <c r="C200" s="110"/>
      <c r="D200" s="110"/>
      <c r="E200" s="110"/>
    </row>
    <row r="201" spans="1:5" ht="15.75">
      <c r="A201" s="110"/>
      <c r="B201" s="110"/>
      <c r="C201" s="110"/>
      <c r="D201" s="110"/>
      <c r="E201" s="110"/>
    </row>
    <row r="202" spans="1:5" ht="15.75">
      <c r="A202" s="110"/>
      <c r="B202" s="110"/>
      <c r="C202" s="110"/>
      <c r="D202" s="110"/>
      <c r="E202" s="110"/>
    </row>
    <row r="203" spans="1:5" ht="15.75">
      <c r="A203" s="110"/>
      <c r="B203" s="110"/>
      <c r="C203" s="110"/>
      <c r="D203" s="110"/>
      <c r="E203" s="110"/>
    </row>
    <row r="204" spans="1:5" ht="15.75">
      <c r="A204" s="110"/>
      <c r="B204" s="110"/>
      <c r="C204" s="110"/>
      <c r="D204" s="110"/>
      <c r="E204" s="110"/>
    </row>
    <row r="205" spans="1:5" ht="15.75">
      <c r="A205" s="110"/>
      <c r="B205" s="110"/>
      <c r="C205" s="110"/>
      <c r="D205" s="110"/>
      <c r="E205" s="110"/>
    </row>
    <row r="206" spans="1:5" ht="15.75">
      <c r="A206" s="110"/>
      <c r="B206" s="110"/>
      <c r="C206" s="110"/>
      <c r="D206" s="110"/>
      <c r="E206" s="110"/>
    </row>
    <row r="207" spans="1:5" ht="15.75">
      <c r="A207" s="110"/>
      <c r="B207" s="110"/>
      <c r="C207" s="110"/>
      <c r="D207" s="110"/>
      <c r="E207" s="110"/>
    </row>
    <row r="208" spans="1:5" ht="15.75">
      <c r="A208" s="110"/>
      <c r="B208" s="110"/>
      <c r="C208" s="110"/>
      <c r="D208" s="110"/>
      <c r="E208" s="110"/>
    </row>
    <row r="209" spans="1:5" ht="15.75">
      <c r="A209" s="110"/>
      <c r="B209" s="110"/>
      <c r="C209" s="110"/>
      <c r="D209" s="110"/>
      <c r="E209" s="110"/>
    </row>
    <row r="210" spans="1:5" ht="15.75">
      <c r="A210" s="110"/>
      <c r="B210" s="110"/>
      <c r="C210" s="110"/>
      <c r="D210" s="110"/>
      <c r="E210" s="110"/>
    </row>
    <row r="211" spans="1:5" ht="15.75">
      <c r="A211" s="110"/>
      <c r="B211" s="110"/>
      <c r="C211" s="110"/>
      <c r="D211" s="110"/>
      <c r="E211" s="110"/>
    </row>
    <row r="212" spans="1:5" ht="15.75">
      <c r="A212" s="110"/>
      <c r="B212" s="110"/>
      <c r="C212" s="110"/>
      <c r="D212" s="110"/>
      <c r="E212" s="110"/>
    </row>
    <row r="213" spans="1:5" ht="15.75">
      <c r="A213" s="110"/>
      <c r="B213" s="110"/>
      <c r="C213" s="110"/>
      <c r="D213" s="110"/>
      <c r="E213" s="110"/>
    </row>
    <row r="214" spans="1:5" ht="15.75">
      <c r="A214" s="110"/>
      <c r="B214" s="110"/>
      <c r="C214" s="110"/>
      <c r="D214" s="110"/>
      <c r="E214" s="110"/>
    </row>
    <row r="215" spans="1:5" ht="15.75">
      <c r="A215" s="110"/>
      <c r="B215" s="110"/>
      <c r="C215" s="110"/>
      <c r="D215" s="110"/>
      <c r="E215" s="110"/>
    </row>
    <row r="216" spans="1:5" ht="15.75">
      <c r="A216" s="110"/>
      <c r="B216" s="110"/>
      <c r="C216" s="110"/>
      <c r="D216" s="110"/>
      <c r="E216" s="110"/>
    </row>
    <row r="217" spans="1:5" ht="15.75">
      <c r="A217" s="110"/>
      <c r="B217" s="110"/>
      <c r="C217" s="110"/>
      <c r="D217" s="110"/>
      <c r="E217" s="110"/>
    </row>
    <row r="218" spans="1:5" ht="15.75">
      <c r="A218" s="110"/>
      <c r="B218" s="110"/>
      <c r="C218" s="110"/>
      <c r="D218" s="110"/>
      <c r="E218" s="110"/>
    </row>
    <row r="219" spans="1:5" ht="15.75">
      <c r="A219" s="110"/>
      <c r="B219" s="110"/>
      <c r="C219" s="110"/>
      <c r="D219" s="110"/>
      <c r="E219" s="110"/>
    </row>
    <row r="220" spans="1:5" ht="15.75">
      <c r="A220" s="110"/>
      <c r="B220" s="110"/>
      <c r="C220" s="110"/>
      <c r="D220" s="110"/>
      <c r="E220" s="110"/>
    </row>
    <row r="221" spans="1:5" ht="15.75">
      <c r="A221" s="110"/>
      <c r="B221" s="110"/>
      <c r="C221" s="110"/>
      <c r="D221" s="110"/>
      <c r="E221" s="110"/>
    </row>
    <row r="222" spans="1:5" ht="15.75">
      <c r="A222" s="110"/>
      <c r="B222" s="110"/>
      <c r="C222" s="110"/>
      <c r="D222" s="110"/>
      <c r="E222" s="110"/>
    </row>
    <row r="223" spans="1:5" ht="15.75">
      <c r="A223" s="110"/>
      <c r="B223" s="110"/>
      <c r="C223" s="110"/>
      <c r="D223" s="110"/>
      <c r="E223" s="110"/>
    </row>
    <row r="224" spans="1:5" ht="15.75">
      <c r="A224" s="110"/>
      <c r="B224" s="110"/>
      <c r="C224" s="110"/>
      <c r="D224" s="110"/>
      <c r="E224" s="110"/>
    </row>
    <row r="225" spans="1:5" ht="15.75">
      <c r="A225" s="110"/>
      <c r="B225" s="110"/>
      <c r="C225" s="110"/>
      <c r="D225" s="110"/>
      <c r="E225" s="110"/>
    </row>
    <row r="226" spans="1:5" ht="15.75">
      <c r="A226" s="110"/>
      <c r="B226" s="110"/>
      <c r="C226" s="110"/>
      <c r="D226" s="110"/>
      <c r="E226" s="110"/>
    </row>
    <row r="227" spans="1:5" ht="15.75">
      <c r="A227" s="110"/>
      <c r="B227" s="110"/>
      <c r="C227" s="110"/>
      <c r="D227" s="110"/>
      <c r="E227" s="110"/>
    </row>
    <row r="228" spans="1:5" ht="15.75">
      <c r="A228" s="110"/>
      <c r="B228" s="110"/>
      <c r="C228" s="110"/>
      <c r="D228" s="110"/>
      <c r="E228" s="110"/>
    </row>
    <row r="229" spans="1:5" ht="15.75">
      <c r="A229" s="110"/>
      <c r="B229" s="110"/>
      <c r="C229" s="110"/>
      <c r="D229" s="110"/>
      <c r="E229" s="110"/>
    </row>
    <row r="230" spans="1:5" ht="15.75">
      <c r="A230" s="110"/>
      <c r="B230" s="110"/>
      <c r="C230" s="110"/>
      <c r="D230" s="110"/>
      <c r="E230" s="110"/>
    </row>
    <row r="231" spans="1:5" ht="15.75">
      <c r="A231" s="110"/>
      <c r="B231" s="110"/>
      <c r="C231" s="110"/>
      <c r="D231" s="110"/>
      <c r="E231" s="110"/>
    </row>
    <row r="232" spans="1:5" ht="15.75">
      <c r="A232" s="110"/>
      <c r="B232" s="110"/>
      <c r="C232" s="110"/>
      <c r="D232" s="110"/>
      <c r="E232" s="110"/>
    </row>
    <row r="233" spans="1:5" ht="15.75">
      <c r="A233" s="110"/>
      <c r="B233" s="110"/>
      <c r="C233" s="110"/>
      <c r="D233" s="110"/>
      <c r="E233" s="110"/>
    </row>
    <row r="234" spans="1:5" ht="15.75">
      <c r="A234" s="110"/>
      <c r="B234" s="110"/>
      <c r="C234" s="110"/>
      <c r="D234" s="110"/>
      <c r="E234" s="110"/>
    </row>
    <row r="235" spans="1:5" ht="15.75">
      <c r="A235" s="110"/>
      <c r="B235" s="110"/>
      <c r="C235" s="110"/>
      <c r="D235" s="110"/>
      <c r="E235" s="110"/>
    </row>
    <row r="236" spans="1:5" ht="15.75">
      <c r="A236" s="110"/>
      <c r="B236" s="110"/>
      <c r="C236" s="110"/>
      <c r="D236" s="110"/>
      <c r="E236" s="110"/>
    </row>
    <row r="237" spans="1:5" ht="15.75">
      <c r="A237" s="110"/>
      <c r="B237" s="110"/>
      <c r="C237" s="110"/>
      <c r="D237" s="110"/>
      <c r="E237" s="110"/>
    </row>
    <row r="238" spans="1:5" ht="15.75">
      <c r="A238" s="110"/>
      <c r="B238" s="110"/>
      <c r="C238" s="110"/>
      <c r="D238" s="110"/>
      <c r="E238" s="110"/>
    </row>
    <row r="239" spans="1:5" ht="15.75">
      <c r="A239" s="110"/>
      <c r="B239" s="110"/>
      <c r="C239" s="110"/>
      <c r="D239" s="110"/>
      <c r="E239" s="110"/>
    </row>
    <row r="240" spans="1:5" ht="15.75">
      <c r="A240" s="110"/>
      <c r="B240" s="110"/>
      <c r="C240" s="110"/>
      <c r="D240" s="110"/>
      <c r="E240" s="110"/>
    </row>
    <row r="241" spans="1:5" ht="15.75">
      <c r="A241" s="110"/>
      <c r="B241" s="110"/>
      <c r="C241" s="110"/>
      <c r="D241" s="110"/>
      <c r="E241" s="110"/>
    </row>
    <row r="242" spans="1:5" ht="15.75">
      <c r="A242" s="110"/>
      <c r="B242" s="110"/>
      <c r="C242" s="110"/>
      <c r="D242" s="110"/>
      <c r="E242" s="110"/>
    </row>
    <row r="243" spans="1:5" ht="15.75">
      <c r="A243" s="110"/>
      <c r="B243" s="110"/>
      <c r="C243" s="110"/>
      <c r="D243" s="110"/>
      <c r="E243" s="110"/>
    </row>
    <row r="244" spans="1:5" ht="15.75">
      <c r="A244" s="110"/>
      <c r="B244" s="110"/>
      <c r="C244" s="110"/>
      <c r="D244" s="110"/>
      <c r="E244" s="110"/>
    </row>
    <row r="245" spans="1:5" ht="15.75">
      <c r="A245" s="110"/>
      <c r="B245" s="110"/>
      <c r="C245" s="110"/>
      <c r="D245" s="110"/>
      <c r="E245" s="110"/>
    </row>
    <row r="246" spans="1:5" ht="15.75">
      <c r="A246" s="110"/>
      <c r="B246" s="110"/>
      <c r="C246" s="110"/>
      <c r="D246" s="110"/>
      <c r="E246" s="110"/>
    </row>
    <row r="247" spans="1:5" ht="15.75">
      <c r="A247" s="110"/>
      <c r="B247" s="110"/>
      <c r="C247" s="110"/>
      <c r="D247" s="110"/>
      <c r="E247" s="110"/>
    </row>
    <row r="248" spans="1:5" ht="15.75">
      <c r="A248" s="110"/>
      <c r="B248" s="110"/>
      <c r="C248" s="110"/>
      <c r="D248" s="110"/>
      <c r="E248" s="110"/>
    </row>
    <row r="249" spans="1:5" ht="15.75">
      <c r="A249" s="110"/>
      <c r="B249" s="110"/>
      <c r="C249" s="110"/>
      <c r="D249" s="110"/>
      <c r="E249" s="110"/>
    </row>
    <row r="250" spans="1:5" ht="15.75">
      <c r="A250" s="110"/>
      <c r="B250" s="110"/>
      <c r="C250" s="110"/>
      <c r="D250" s="110"/>
      <c r="E250" s="110"/>
    </row>
    <row r="251" spans="1:5" ht="15.75">
      <c r="A251" s="110"/>
      <c r="B251" s="110"/>
      <c r="C251" s="110"/>
      <c r="D251" s="110"/>
      <c r="E251" s="110"/>
    </row>
    <row r="252" spans="1:5" ht="15.75">
      <c r="A252" s="110"/>
      <c r="B252" s="110"/>
      <c r="C252" s="110"/>
      <c r="D252" s="110"/>
      <c r="E252" s="110"/>
    </row>
    <row r="253" spans="1:5" ht="15.75">
      <c r="A253" s="110"/>
      <c r="B253" s="110"/>
      <c r="C253" s="110"/>
      <c r="D253" s="110"/>
      <c r="E253" s="110"/>
    </row>
    <row r="254" spans="1:5" ht="15.75">
      <c r="A254" s="110"/>
      <c r="B254" s="110"/>
      <c r="C254" s="110"/>
      <c r="D254" s="110"/>
      <c r="E254" s="110"/>
    </row>
    <row r="255" spans="1:5" ht="15.75">
      <c r="A255" s="110"/>
      <c r="B255" s="110"/>
      <c r="C255" s="110"/>
      <c r="D255" s="110"/>
      <c r="E255" s="110"/>
    </row>
    <row r="256" spans="1:5" ht="15.75">
      <c r="A256" s="110"/>
      <c r="B256" s="110"/>
      <c r="C256" s="110"/>
      <c r="D256" s="110"/>
      <c r="E256" s="110"/>
    </row>
    <row r="257" spans="1:5" ht="15.75">
      <c r="A257" s="110"/>
      <c r="B257" s="110"/>
      <c r="C257" s="110"/>
      <c r="D257" s="110"/>
      <c r="E257" s="110"/>
    </row>
    <row r="258" spans="1:5" ht="15.75">
      <c r="A258" s="110"/>
      <c r="B258" s="110"/>
      <c r="C258" s="110"/>
      <c r="D258" s="110"/>
      <c r="E258" s="110"/>
    </row>
    <row r="259" spans="1:5" ht="15.75">
      <c r="A259" s="110"/>
      <c r="B259" s="110"/>
      <c r="C259" s="110"/>
      <c r="D259" s="110"/>
      <c r="E259" s="110"/>
    </row>
    <row r="260" spans="1:5" ht="15.75">
      <c r="A260" s="110"/>
      <c r="B260" s="110"/>
      <c r="C260" s="110"/>
      <c r="D260" s="110"/>
      <c r="E260" s="110"/>
    </row>
    <row r="261" spans="1:5" ht="15.75">
      <c r="A261" s="110"/>
      <c r="B261" s="110"/>
      <c r="C261" s="110"/>
      <c r="D261" s="110"/>
      <c r="E261" s="110"/>
    </row>
    <row r="262" spans="1:5" ht="15.75">
      <c r="A262" s="110"/>
      <c r="B262" s="110"/>
      <c r="C262" s="110"/>
      <c r="D262" s="110"/>
      <c r="E262" s="110"/>
    </row>
    <row r="263" spans="1:5" ht="15.75">
      <c r="A263" s="110"/>
      <c r="B263" s="110"/>
      <c r="C263" s="110"/>
      <c r="D263" s="110"/>
      <c r="E263" s="110"/>
    </row>
    <row r="264" spans="1:5" ht="15.75">
      <c r="A264" s="110"/>
      <c r="B264" s="110"/>
      <c r="C264" s="110"/>
      <c r="D264" s="110"/>
      <c r="E264" s="110"/>
    </row>
    <row r="265" spans="1:5" ht="15.75">
      <c r="A265" s="110"/>
      <c r="B265" s="110"/>
      <c r="C265" s="110"/>
      <c r="D265" s="110"/>
      <c r="E265" s="110"/>
    </row>
    <row r="266" spans="1:5" ht="15.75">
      <c r="A266" s="110"/>
      <c r="B266" s="110"/>
      <c r="C266" s="110"/>
      <c r="D266" s="110"/>
      <c r="E266" s="110"/>
    </row>
    <row r="267" spans="1:5" ht="15.75">
      <c r="A267" s="110"/>
      <c r="B267" s="110"/>
      <c r="C267" s="110"/>
      <c r="D267" s="110"/>
      <c r="E267" s="110"/>
    </row>
    <row r="268" spans="1:5" ht="15.75">
      <c r="A268" s="110"/>
      <c r="B268" s="110"/>
      <c r="C268" s="110"/>
      <c r="D268" s="110"/>
      <c r="E268" s="110"/>
    </row>
    <row r="269" spans="1:5" ht="15.75">
      <c r="A269" s="110"/>
      <c r="B269" s="110"/>
      <c r="C269" s="110"/>
      <c r="D269" s="110"/>
      <c r="E269" s="110"/>
    </row>
    <row r="270" spans="1:5" ht="15.75">
      <c r="A270" s="110"/>
      <c r="B270" s="110"/>
      <c r="C270" s="110"/>
      <c r="D270" s="110"/>
      <c r="E270" s="110"/>
    </row>
    <row r="271" spans="1:5" ht="15.75">
      <c r="A271" s="110"/>
      <c r="B271" s="110"/>
      <c r="C271" s="110"/>
      <c r="D271" s="110"/>
      <c r="E271" s="110"/>
    </row>
    <row r="272" spans="1:5" ht="15.75">
      <c r="A272" s="110"/>
      <c r="B272" s="110"/>
      <c r="C272" s="110"/>
      <c r="D272" s="110"/>
      <c r="E272" s="110"/>
    </row>
    <row r="273" spans="1:5" ht="15.75">
      <c r="A273" s="110"/>
      <c r="B273" s="110"/>
      <c r="C273" s="110"/>
      <c r="D273" s="110"/>
      <c r="E273" s="110"/>
    </row>
    <row r="274" spans="1:5" ht="15.75">
      <c r="A274" s="110"/>
      <c r="B274" s="110"/>
      <c r="C274" s="110"/>
      <c r="D274" s="110"/>
      <c r="E274" s="110"/>
    </row>
    <row r="275" spans="1:5" ht="15.75">
      <c r="A275" s="110"/>
      <c r="B275" s="110"/>
      <c r="C275" s="110"/>
      <c r="D275" s="110"/>
      <c r="E275" s="110"/>
    </row>
    <row r="276" spans="1:5" ht="15.75">
      <c r="A276" s="110"/>
      <c r="B276" s="110"/>
      <c r="C276" s="110"/>
      <c r="D276" s="110"/>
      <c r="E276" s="110"/>
    </row>
    <row r="277" spans="1:5" ht="15.75">
      <c r="A277" s="110"/>
      <c r="B277" s="110"/>
      <c r="C277" s="110"/>
      <c r="D277" s="110"/>
      <c r="E277" s="110"/>
    </row>
    <row r="278" spans="1:5" ht="15.75">
      <c r="A278" s="110"/>
      <c r="B278" s="110"/>
      <c r="C278" s="110"/>
      <c r="D278" s="110"/>
      <c r="E278" s="110"/>
    </row>
    <row r="279" spans="1:5" ht="15.75">
      <c r="A279" s="110"/>
      <c r="B279" s="110"/>
      <c r="C279" s="110"/>
      <c r="D279" s="110"/>
      <c r="E279" s="110"/>
    </row>
    <row r="280" spans="1:5" ht="15.75">
      <c r="A280" s="110"/>
      <c r="B280" s="110"/>
      <c r="C280" s="110"/>
      <c r="D280" s="110"/>
      <c r="E280" s="110"/>
    </row>
    <row r="281" spans="1:5" ht="15.75">
      <c r="A281" s="110"/>
      <c r="B281" s="110"/>
      <c r="C281" s="110"/>
      <c r="D281" s="110"/>
      <c r="E281" s="110"/>
    </row>
    <row r="282" spans="1:5" ht="15.75">
      <c r="A282" s="110"/>
      <c r="B282" s="110"/>
      <c r="C282" s="110"/>
      <c r="D282" s="110"/>
      <c r="E282" s="110"/>
    </row>
    <row r="283" spans="1:5" ht="15.75">
      <c r="A283" s="110"/>
      <c r="B283" s="110"/>
      <c r="C283" s="110"/>
      <c r="D283" s="110"/>
      <c r="E283" s="110"/>
    </row>
    <row r="284" spans="1:5" ht="15.75">
      <c r="A284" s="110"/>
      <c r="B284" s="110"/>
      <c r="C284" s="110"/>
      <c r="D284" s="110"/>
      <c r="E284" s="110"/>
    </row>
    <row r="285" spans="1:5" ht="15.75">
      <c r="A285" s="110"/>
      <c r="B285" s="110"/>
      <c r="C285" s="110"/>
      <c r="D285" s="110"/>
      <c r="E285" s="110"/>
    </row>
    <row r="286" spans="1:5" ht="15.75">
      <c r="A286" s="110"/>
      <c r="B286" s="110"/>
      <c r="C286" s="110"/>
      <c r="D286" s="110"/>
      <c r="E286" s="110"/>
    </row>
    <row r="287" spans="1:5" ht="15.75">
      <c r="A287" s="110"/>
      <c r="B287" s="110"/>
      <c r="C287" s="110"/>
      <c r="D287" s="110"/>
      <c r="E287" s="110"/>
    </row>
    <row r="288" spans="1:5" ht="15.75">
      <c r="A288" s="110"/>
      <c r="B288" s="110"/>
      <c r="C288" s="110"/>
      <c r="D288" s="110"/>
      <c r="E288" s="110"/>
    </row>
    <row r="289" spans="1:5" ht="15.75">
      <c r="A289" s="110"/>
      <c r="B289" s="110"/>
      <c r="C289" s="110"/>
      <c r="D289" s="110"/>
      <c r="E289" s="110"/>
    </row>
    <row r="290" spans="1:5" ht="15.75">
      <c r="A290" s="110"/>
      <c r="B290" s="110"/>
      <c r="C290" s="110"/>
      <c r="D290" s="110"/>
      <c r="E290" s="110"/>
    </row>
    <row r="291" spans="1:5" ht="15.75">
      <c r="A291" s="110"/>
      <c r="B291" s="110"/>
      <c r="C291" s="110"/>
      <c r="D291" s="110"/>
      <c r="E291" s="110"/>
    </row>
    <row r="292" spans="1:5" ht="15.75">
      <c r="A292" s="110"/>
      <c r="B292" s="110"/>
      <c r="C292" s="110"/>
      <c r="D292" s="110"/>
      <c r="E292" s="110"/>
    </row>
    <row r="293" spans="1:5" ht="15.75">
      <c r="A293" s="110"/>
      <c r="B293" s="110"/>
      <c r="C293" s="110"/>
      <c r="D293" s="110"/>
      <c r="E293" s="110"/>
    </row>
    <row r="294" spans="1:5" ht="15.75">
      <c r="A294" s="110"/>
      <c r="B294" s="110"/>
      <c r="C294" s="110"/>
      <c r="D294" s="110"/>
      <c r="E294" s="110"/>
    </row>
    <row r="295" spans="1:5" ht="15.75">
      <c r="A295" s="110"/>
      <c r="B295" s="110"/>
      <c r="C295" s="110"/>
      <c r="D295" s="110"/>
      <c r="E295" s="110"/>
    </row>
    <row r="296" spans="1:5" ht="15.75">
      <c r="A296" s="110"/>
      <c r="B296" s="110"/>
      <c r="C296" s="110"/>
      <c r="D296" s="110"/>
      <c r="E296" s="110"/>
    </row>
    <row r="297" spans="1:5" ht="15.75">
      <c r="A297" s="110"/>
      <c r="B297" s="110"/>
      <c r="C297" s="110"/>
      <c r="D297" s="110"/>
      <c r="E297" s="110"/>
    </row>
    <row r="298" spans="1:5" ht="15.75">
      <c r="A298" s="110"/>
      <c r="B298" s="110"/>
      <c r="C298" s="110"/>
      <c r="D298" s="110"/>
      <c r="E298" s="110"/>
    </row>
    <row r="299" spans="1:5" ht="15.75">
      <c r="A299" s="110"/>
      <c r="B299" s="110"/>
      <c r="C299" s="110"/>
      <c r="D299" s="110"/>
      <c r="E299" s="110"/>
    </row>
    <row r="300" spans="1:5" ht="15.75">
      <c r="A300" s="110"/>
      <c r="B300" s="110"/>
      <c r="C300" s="110"/>
      <c r="D300" s="110"/>
      <c r="E300" s="110"/>
    </row>
    <row r="301" spans="1:5" ht="15.75">
      <c r="A301" s="110"/>
      <c r="B301" s="110"/>
      <c r="C301" s="110"/>
      <c r="D301" s="110"/>
      <c r="E301" s="110"/>
    </row>
    <row r="302" spans="1:5" ht="15.75">
      <c r="A302" s="110"/>
      <c r="B302" s="110"/>
      <c r="C302" s="110"/>
      <c r="D302" s="110"/>
      <c r="E302" s="110"/>
    </row>
    <row r="303" spans="1:5" ht="15.75">
      <c r="A303" s="110"/>
      <c r="B303" s="110"/>
      <c r="C303" s="110"/>
      <c r="D303" s="110"/>
      <c r="E303" s="110"/>
    </row>
    <row r="304" spans="1:5" ht="15.75">
      <c r="A304" s="110"/>
      <c r="B304" s="110"/>
      <c r="C304" s="110"/>
      <c r="D304" s="110"/>
      <c r="E304" s="110"/>
    </row>
    <row r="305" spans="1:5" ht="15.75">
      <c r="A305" s="110"/>
      <c r="B305" s="110"/>
      <c r="C305" s="110"/>
      <c r="D305" s="110"/>
      <c r="E305" s="110"/>
    </row>
    <row r="306" spans="1:5" ht="15.75">
      <c r="A306" s="110"/>
      <c r="B306" s="110"/>
      <c r="C306" s="110"/>
      <c r="D306" s="110"/>
      <c r="E306" s="110"/>
    </row>
    <row r="307" spans="1:5" ht="15.75">
      <c r="A307" s="110"/>
      <c r="B307" s="110"/>
      <c r="C307" s="110"/>
      <c r="D307" s="110"/>
      <c r="E307" s="110"/>
    </row>
    <row r="308" spans="1:5" ht="15.75">
      <c r="A308" s="110"/>
      <c r="B308" s="110"/>
      <c r="C308" s="110"/>
      <c r="D308" s="110"/>
      <c r="E308" s="110"/>
    </row>
    <row r="309" spans="1:5" ht="15.75">
      <c r="A309" s="110"/>
      <c r="B309" s="110"/>
      <c r="C309" s="110"/>
      <c r="D309" s="110"/>
      <c r="E309" s="110"/>
    </row>
    <row r="310" spans="1:5" ht="15.75">
      <c r="A310" s="110"/>
      <c r="B310" s="110"/>
      <c r="C310" s="110"/>
      <c r="D310" s="110"/>
      <c r="E310" s="110"/>
    </row>
    <row r="311" spans="1:5" ht="15.75">
      <c r="A311" s="110"/>
      <c r="B311" s="110"/>
      <c r="C311" s="110"/>
      <c r="D311" s="110"/>
      <c r="E311" s="110"/>
    </row>
    <row r="312" spans="1:5" ht="15.75">
      <c r="A312" s="110"/>
      <c r="B312" s="110"/>
      <c r="C312" s="110"/>
      <c r="D312" s="110"/>
      <c r="E312" s="110"/>
    </row>
    <row r="313" spans="1:5" ht="15.75">
      <c r="A313" s="110"/>
      <c r="B313" s="110"/>
      <c r="C313" s="110"/>
      <c r="D313" s="110"/>
      <c r="E313" s="110"/>
    </row>
    <row r="314" spans="1:5" ht="15.75">
      <c r="A314" s="110"/>
      <c r="B314" s="110"/>
      <c r="C314" s="110"/>
      <c r="D314" s="110"/>
      <c r="E314" s="110"/>
    </row>
    <row r="315" spans="1:5" ht="15.75">
      <c r="A315" s="110"/>
      <c r="B315" s="110"/>
      <c r="C315" s="110"/>
      <c r="D315" s="110"/>
      <c r="E315" s="110"/>
    </row>
    <row r="316" spans="1:5" ht="15.75">
      <c r="A316" s="110"/>
      <c r="B316" s="110"/>
      <c r="C316" s="110"/>
      <c r="D316" s="110"/>
      <c r="E316" s="110"/>
    </row>
    <row r="317" spans="1:5" ht="15.75">
      <c r="A317" s="110"/>
      <c r="B317" s="110"/>
      <c r="C317" s="110"/>
      <c r="D317" s="110"/>
      <c r="E317" s="110"/>
    </row>
    <row r="318" spans="1:5" ht="15.75">
      <c r="A318" s="110"/>
      <c r="B318" s="110"/>
      <c r="C318" s="110"/>
      <c r="D318" s="110"/>
      <c r="E318" s="110"/>
    </row>
    <row r="319" spans="1:5" ht="15.75">
      <c r="A319" s="110"/>
      <c r="B319" s="110"/>
      <c r="C319" s="110"/>
      <c r="D319" s="110"/>
      <c r="E319" s="110"/>
    </row>
    <row r="320" spans="1:5" ht="15.75">
      <c r="A320" s="110"/>
      <c r="B320" s="110"/>
      <c r="C320" s="110"/>
      <c r="D320" s="110"/>
      <c r="E320" s="110"/>
    </row>
    <row r="321" spans="1:5" ht="15.75">
      <c r="A321" s="110"/>
      <c r="B321" s="110"/>
      <c r="C321" s="110"/>
      <c r="D321" s="110"/>
      <c r="E321" s="110"/>
    </row>
    <row r="322" spans="1:5" ht="15.75">
      <c r="A322" s="110"/>
      <c r="B322" s="110"/>
      <c r="C322" s="110"/>
      <c r="D322" s="110"/>
      <c r="E322" s="110"/>
    </row>
    <row r="323" spans="1:5" ht="15.75">
      <c r="A323" s="110"/>
      <c r="B323" s="110"/>
      <c r="C323" s="110"/>
      <c r="D323" s="110"/>
      <c r="E323" s="110"/>
    </row>
    <row r="324" spans="1:5" ht="15.75">
      <c r="A324" s="110"/>
      <c r="B324" s="110"/>
      <c r="C324" s="110"/>
      <c r="D324" s="110"/>
      <c r="E324" s="110"/>
    </row>
    <row r="325" spans="1:5" ht="15.75">
      <c r="A325" s="110"/>
      <c r="B325" s="110"/>
      <c r="C325" s="110"/>
      <c r="D325" s="110"/>
      <c r="E325" s="110"/>
    </row>
    <row r="326" spans="1:5" ht="15.75">
      <c r="A326" s="110"/>
      <c r="B326" s="110"/>
      <c r="C326" s="110"/>
      <c r="D326" s="110"/>
      <c r="E326" s="110"/>
    </row>
    <row r="327" spans="1:5" ht="15.75">
      <c r="A327" s="110"/>
      <c r="B327" s="110"/>
      <c r="C327" s="110"/>
      <c r="D327" s="110"/>
      <c r="E327" s="110"/>
    </row>
    <row r="328" spans="1:5" ht="15.75">
      <c r="A328" s="110"/>
      <c r="B328" s="110"/>
      <c r="C328" s="110"/>
      <c r="D328" s="110"/>
      <c r="E328" s="110"/>
    </row>
    <row r="329" spans="1:5" ht="15.75">
      <c r="A329" s="110"/>
      <c r="B329" s="110"/>
      <c r="C329" s="110"/>
      <c r="D329" s="110"/>
      <c r="E329" s="110"/>
    </row>
    <row r="330" spans="1:5" ht="15.75">
      <c r="A330" s="110"/>
      <c r="B330" s="110"/>
      <c r="C330" s="110"/>
      <c r="D330" s="110"/>
      <c r="E330" s="110"/>
    </row>
    <row r="331" spans="1:5" ht="15.75">
      <c r="A331" s="110"/>
      <c r="B331" s="110"/>
      <c r="C331" s="110"/>
      <c r="D331" s="110"/>
      <c r="E331" s="110"/>
    </row>
    <row r="332" spans="1:5" ht="15.75">
      <c r="A332" s="110"/>
      <c r="B332" s="110"/>
      <c r="C332" s="110"/>
      <c r="D332" s="110"/>
      <c r="E332" s="110"/>
    </row>
    <row r="333" spans="1:5" ht="15.75">
      <c r="A333" s="110"/>
      <c r="B333" s="110"/>
      <c r="C333" s="110"/>
      <c r="D333" s="110"/>
      <c r="E333" s="110"/>
    </row>
    <row r="334" spans="1:5" ht="15.75">
      <c r="A334" s="110"/>
      <c r="B334" s="110"/>
      <c r="C334" s="110"/>
      <c r="D334" s="110"/>
      <c r="E334" s="110"/>
    </row>
    <row r="335" spans="1:5" ht="15.75">
      <c r="A335" s="110"/>
      <c r="B335" s="110"/>
      <c r="C335" s="110"/>
      <c r="D335" s="110"/>
      <c r="E335" s="110"/>
    </row>
    <row r="336" spans="1:5" ht="15.75">
      <c r="A336" s="110"/>
      <c r="B336" s="110"/>
      <c r="C336" s="110"/>
      <c r="D336" s="110"/>
      <c r="E336" s="110"/>
    </row>
    <row r="337" spans="1:5" ht="15.75">
      <c r="A337" s="110"/>
      <c r="B337" s="110"/>
      <c r="C337" s="110"/>
      <c r="D337" s="110"/>
      <c r="E337" s="110"/>
    </row>
    <row r="338" spans="1:5" ht="15.75">
      <c r="A338" s="110"/>
      <c r="B338" s="110"/>
      <c r="C338" s="110"/>
      <c r="D338" s="110"/>
      <c r="E338" s="110"/>
    </row>
    <row r="339" spans="1:5" ht="15.75">
      <c r="A339" s="110"/>
      <c r="B339" s="110"/>
      <c r="C339" s="110"/>
      <c r="D339" s="110"/>
      <c r="E339" s="110"/>
    </row>
    <row r="340" spans="1:5" ht="15.75">
      <c r="A340" s="110"/>
      <c r="B340" s="110"/>
      <c r="C340" s="110"/>
      <c r="D340" s="110"/>
      <c r="E340" s="110"/>
    </row>
    <row r="341" spans="1:5" ht="15.75">
      <c r="A341" s="110"/>
      <c r="B341" s="110"/>
      <c r="C341" s="110"/>
      <c r="D341" s="110"/>
      <c r="E341" s="110"/>
    </row>
    <row r="342" spans="1:5" ht="15.75">
      <c r="A342" s="110"/>
      <c r="B342" s="110"/>
      <c r="C342" s="110"/>
      <c r="D342" s="110"/>
      <c r="E342" s="110"/>
    </row>
    <row r="343" spans="1:5" ht="15.75">
      <c r="A343" s="110"/>
      <c r="B343" s="110"/>
      <c r="C343" s="110"/>
      <c r="D343" s="110"/>
      <c r="E343" s="110"/>
    </row>
    <row r="344" spans="1:5" ht="15.75">
      <c r="A344" s="110"/>
      <c r="B344" s="110"/>
      <c r="C344" s="110"/>
      <c r="D344" s="110"/>
      <c r="E344" s="110"/>
    </row>
    <row r="345" spans="1:5" ht="15.75">
      <c r="A345" s="110"/>
      <c r="B345" s="110"/>
      <c r="C345" s="110"/>
      <c r="D345" s="110"/>
      <c r="E345" s="110"/>
    </row>
    <row r="346" spans="1:5" ht="15.75">
      <c r="A346" s="110"/>
      <c r="B346" s="110"/>
      <c r="C346" s="110"/>
      <c r="D346" s="110"/>
      <c r="E346" s="110"/>
    </row>
    <row r="347" spans="1:5" ht="15.75">
      <c r="A347" s="110"/>
      <c r="B347" s="110"/>
      <c r="C347" s="110"/>
      <c r="D347" s="110"/>
      <c r="E347" s="110"/>
    </row>
    <row r="348" spans="1:5" ht="15.75">
      <c r="A348" s="110"/>
      <c r="B348" s="110"/>
      <c r="C348" s="110"/>
      <c r="D348" s="110"/>
      <c r="E348" s="110"/>
    </row>
    <row r="349" spans="1:5" ht="15.75">
      <c r="A349" s="110"/>
      <c r="B349" s="110"/>
      <c r="C349" s="110"/>
      <c r="D349" s="110"/>
      <c r="E349" s="110"/>
    </row>
    <row r="350" spans="1:5" ht="15.75">
      <c r="A350" s="110"/>
      <c r="B350" s="110"/>
      <c r="C350" s="110"/>
      <c r="D350" s="110"/>
      <c r="E350" s="110"/>
    </row>
    <row r="351" spans="1:5" ht="15.75">
      <c r="A351" s="110"/>
      <c r="B351" s="110"/>
      <c r="C351" s="110"/>
      <c r="D351" s="110"/>
      <c r="E351" s="110"/>
    </row>
    <row r="352" spans="1:5" ht="15.75">
      <c r="A352" s="110"/>
      <c r="B352" s="110"/>
      <c r="C352" s="110"/>
      <c r="D352" s="110"/>
      <c r="E352" s="110"/>
    </row>
    <row r="353" spans="1:5" ht="15.75">
      <c r="A353" s="110"/>
      <c r="B353" s="110"/>
      <c r="C353" s="110"/>
      <c r="D353" s="110"/>
      <c r="E353" s="110"/>
    </row>
    <row r="354" spans="1:5" ht="15.75">
      <c r="A354" s="110"/>
      <c r="B354" s="110"/>
      <c r="C354" s="110"/>
      <c r="D354" s="110"/>
      <c r="E354" s="110"/>
    </row>
    <row r="355" spans="1:5" ht="15.75">
      <c r="A355" s="110"/>
      <c r="B355" s="110"/>
      <c r="C355" s="110"/>
      <c r="D355" s="110"/>
      <c r="E355" s="110"/>
    </row>
    <row r="356" spans="1:5" ht="15.75">
      <c r="A356" s="110"/>
      <c r="B356" s="110"/>
      <c r="C356" s="110"/>
      <c r="D356" s="110"/>
      <c r="E356" s="110"/>
    </row>
    <row r="357" spans="1:5" ht="15.75">
      <c r="A357" s="110"/>
      <c r="B357" s="110"/>
      <c r="C357" s="110"/>
      <c r="D357" s="110"/>
      <c r="E357" s="110"/>
    </row>
    <row r="358" spans="1:5" ht="15.75">
      <c r="A358" s="110"/>
      <c r="B358" s="110"/>
      <c r="C358" s="110"/>
      <c r="D358" s="110"/>
      <c r="E358" s="110"/>
    </row>
    <row r="359" spans="1:5" ht="15.75">
      <c r="A359" s="110"/>
      <c r="B359" s="110"/>
      <c r="C359" s="110"/>
      <c r="D359" s="110"/>
      <c r="E359" s="110"/>
    </row>
    <row r="360" spans="1:5" ht="15.75">
      <c r="A360" s="110"/>
      <c r="B360" s="110"/>
      <c r="C360" s="110"/>
      <c r="D360" s="110"/>
      <c r="E360" s="110"/>
    </row>
    <row r="361" spans="1:5" ht="15.75">
      <c r="A361" s="110"/>
      <c r="B361" s="110"/>
      <c r="C361" s="110"/>
      <c r="D361" s="110"/>
      <c r="E361" s="110"/>
    </row>
    <row r="362" spans="1:5" ht="15.75">
      <c r="A362" s="110"/>
      <c r="B362" s="110"/>
      <c r="C362" s="110"/>
      <c r="D362" s="110"/>
      <c r="E362" s="110"/>
    </row>
    <row r="363" spans="1:5" ht="15.75">
      <c r="A363" s="110"/>
      <c r="B363" s="110"/>
      <c r="C363" s="110"/>
      <c r="D363" s="110"/>
      <c r="E363" s="110"/>
    </row>
    <row r="364" spans="1:5" ht="15.75">
      <c r="A364" s="110"/>
      <c r="B364" s="110"/>
      <c r="C364" s="110"/>
      <c r="D364" s="110"/>
      <c r="E364" s="110"/>
    </row>
    <row r="365" spans="1:5" ht="15.75">
      <c r="A365" s="110"/>
      <c r="B365" s="110"/>
      <c r="C365" s="110"/>
      <c r="D365" s="110"/>
      <c r="E365" s="110"/>
    </row>
    <row r="366" spans="1:5" ht="15.75">
      <c r="A366" s="110"/>
      <c r="B366" s="110"/>
      <c r="C366" s="110"/>
      <c r="D366" s="110"/>
      <c r="E366" s="110"/>
    </row>
    <row r="367" spans="1:5" ht="15.75">
      <c r="A367" s="110"/>
      <c r="B367" s="110"/>
      <c r="C367" s="110"/>
      <c r="D367" s="110"/>
      <c r="E367" s="110"/>
    </row>
    <row r="368" spans="1:5" ht="15.75">
      <c r="A368" s="110"/>
      <c r="B368" s="110"/>
      <c r="C368" s="110"/>
      <c r="D368" s="110"/>
      <c r="E368" s="110"/>
    </row>
    <row r="369" spans="1:5" ht="15.75">
      <c r="A369" s="110"/>
      <c r="B369" s="110"/>
      <c r="C369" s="110"/>
      <c r="D369" s="110"/>
      <c r="E369" s="110"/>
    </row>
    <row r="370" spans="1:5" ht="15.75">
      <c r="A370" s="110"/>
      <c r="B370" s="110"/>
      <c r="C370" s="110"/>
      <c r="D370" s="110"/>
      <c r="E370" s="110"/>
    </row>
    <row r="371" spans="1:5" ht="15.75">
      <c r="A371" s="110"/>
      <c r="B371" s="110"/>
      <c r="C371" s="110"/>
      <c r="D371" s="110"/>
      <c r="E371" s="110"/>
    </row>
    <row r="372" spans="1:5" ht="15.75">
      <c r="A372" s="110"/>
      <c r="B372" s="110"/>
      <c r="C372" s="110"/>
      <c r="D372" s="110"/>
      <c r="E372" s="110"/>
    </row>
    <row r="373" spans="1:5" ht="15.75">
      <c r="A373" s="110"/>
      <c r="B373" s="110"/>
      <c r="C373" s="110"/>
      <c r="D373" s="110"/>
      <c r="E373" s="110"/>
    </row>
    <row r="374" spans="1:5" ht="15.75">
      <c r="A374" s="110"/>
      <c r="B374" s="110"/>
      <c r="C374" s="110"/>
      <c r="D374" s="110"/>
      <c r="E374" s="110"/>
    </row>
    <row r="375" spans="1:5" ht="15.75">
      <c r="A375" s="110"/>
      <c r="B375" s="110"/>
      <c r="C375" s="110"/>
      <c r="D375" s="110"/>
      <c r="E375" s="110"/>
    </row>
    <row r="376" spans="1:5" ht="15.75">
      <c r="A376" s="110"/>
      <c r="B376" s="110"/>
      <c r="C376" s="110"/>
      <c r="D376" s="110"/>
      <c r="E376" s="110"/>
    </row>
    <row r="377" spans="1:5" ht="15.75">
      <c r="A377" s="110"/>
      <c r="B377" s="110"/>
      <c r="C377" s="110"/>
      <c r="D377" s="110"/>
      <c r="E377" s="110"/>
    </row>
    <row r="378" spans="1:5" ht="15.75">
      <c r="A378" s="110"/>
      <c r="B378" s="110"/>
      <c r="C378" s="110"/>
      <c r="D378" s="110"/>
      <c r="E378" s="110"/>
    </row>
    <row r="379" spans="1:5" ht="15.75">
      <c r="A379" s="110"/>
      <c r="B379" s="110"/>
      <c r="C379" s="110"/>
      <c r="D379" s="110"/>
      <c r="E379" s="110"/>
    </row>
    <row r="380" spans="1:5" ht="15.75">
      <c r="A380" s="110"/>
      <c r="B380" s="110"/>
      <c r="C380" s="110"/>
      <c r="D380" s="110"/>
      <c r="E380" s="110"/>
    </row>
    <row r="381" spans="1:5" ht="15.75">
      <c r="A381" s="110"/>
      <c r="B381" s="110"/>
      <c r="C381" s="110"/>
      <c r="D381" s="110"/>
      <c r="E381" s="110"/>
    </row>
    <row r="382" spans="1:5" ht="15.75">
      <c r="A382" s="110"/>
      <c r="B382" s="110"/>
      <c r="C382" s="110"/>
      <c r="D382" s="110"/>
      <c r="E382" s="110"/>
    </row>
    <row r="383" spans="1:5" ht="15.75">
      <c r="A383" s="110"/>
      <c r="B383" s="110"/>
      <c r="C383" s="110"/>
      <c r="D383" s="110"/>
      <c r="E383" s="110"/>
    </row>
    <row r="384" spans="1:5" ht="15.75">
      <c r="A384" s="110"/>
      <c r="B384" s="110"/>
      <c r="C384" s="110"/>
      <c r="D384" s="110"/>
      <c r="E384" s="110"/>
    </row>
    <row r="385" spans="1:5" ht="15.75">
      <c r="A385" s="110"/>
      <c r="B385" s="110"/>
      <c r="C385" s="110"/>
      <c r="D385" s="110"/>
      <c r="E385" s="110"/>
    </row>
    <row r="386" spans="1:5" ht="15.75">
      <c r="A386" s="110"/>
      <c r="B386" s="110"/>
      <c r="C386" s="110"/>
      <c r="D386" s="110"/>
      <c r="E386" s="110"/>
    </row>
    <row r="387" spans="1:5" ht="15.75">
      <c r="A387" s="110"/>
      <c r="B387" s="110"/>
      <c r="C387" s="110"/>
      <c r="D387" s="110"/>
      <c r="E387" s="110"/>
    </row>
    <row r="388" spans="1:5" ht="15.75">
      <c r="A388" s="110"/>
      <c r="B388" s="110"/>
      <c r="C388" s="110"/>
      <c r="D388" s="110"/>
      <c r="E388" s="110"/>
    </row>
    <row r="389" spans="1:5" ht="15.75">
      <c r="A389" s="110"/>
      <c r="B389" s="110"/>
      <c r="C389" s="110"/>
      <c r="D389" s="110"/>
      <c r="E389" s="110"/>
    </row>
    <row r="390" spans="1:5" ht="15.75">
      <c r="A390" s="110"/>
      <c r="B390" s="110"/>
      <c r="C390" s="110"/>
      <c r="D390" s="110"/>
      <c r="E390" s="110"/>
    </row>
    <row r="391" spans="1:5" ht="15.75">
      <c r="A391" s="110"/>
      <c r="B391" s="110"/>
      <c r="C391" s="110"/>
      <c r="D391" s="110"/>
      <c r="E391" s="110"/>
    </row>
    <row r="392" spans="1:5" ht="15.75">
      <c r="A392" s="110"/>
      <c r="B392" s="110"/>
      <c r="C392" s="110"/>
      <c r="D392" s="110"/>
      <c r="E392" s="110"/>
    </row>
    <row r="393" spans="1:5" ht="15.75">
      <c r="A393" s="110"/>
      <c r="B393" s="110"/>
      <c r="C393" s="110"/>
      <c r="D393" s="110"/>
      <c r="E393" s="110"/>
    </row>
    <row r="394" spans="1:5" ht="15.75">
      <c r="A394" s="110"/>
      <c r="B394" s="110"/>
      <c r="C394" s="110"/>
      <c r="D394" s="110"/>
      <c r="E394" s="110"/>
    </row>
    <row r="395" spans="1:5" ht="15.75">
      <c r="A395" s="110"/>
      <c r="B395" s="110"/>
      <c r="C395" s="110"/>
      <c r="D395" s="110"/>
      <c r="E395" s="110"/>
    </row>
    <row r="396" spans="1:5" ht="15.75">
      <c r="A396" s="110"/>
      <c r="B396" s="110"/>
      <c r="C396" s="110"/>
      <c r="D396" s="110"/>
      <c r="E396" s="110"/>
    </row>
    <row r="397" spans="1:5" ht="15.75">
      <c r="A397" s="110"/>
      <c r="B397" s="110"/>
      <c r="C397" s="110"/>
      <c r="D397" s="110"/>
      <c r="E397" s="110"/>
    </row>
    <row r="398" spans="1:5" ht="15.75">
      <c r="A398" s="110"/>
      <c r="B398" s="110"/>
      <c r="C398" s="110"/>
      <c r="D398" s="110"/>
      <c r="E398" s="110"/>
    </row>
    <row r="399" spans="1:5" ht="15.75">
      <c r="A399" s="110"/>
      <c r="B399" s="110"/>
      <c r="C399" s="110"/>
      <c r="D399" s="110"/>
      <c r="E399" s="110"/>
    </row>
    <row r="400" spans="1:5" ht="15.75">
      <c r="A400" s="110"/>
      <c r="B400" s="110"/>
      <c r="C400" s="110"/>
      <c r="D400" s="110"/>
      <c r="E400" s="110"/>
    </row>
    <row r="401" spans="1:5" ht="15.75">
      <c r="A401" s="110"/>
      <c r="B401" s="110"/>
      <c r="C401" s="110"/>
      <c r="D401" s="110"/>
      <c r="E401" s="110"/>
    </row>
    <row r="402" spans="1:5" ht="15.75">
      <c r="A402" s="110"/>
      <c r="B402" s="110"/>
      <c r="C402" s="110"/>
      <c r="D402" s="110"/>
      <c r="E402" s="110"/>
    </row>
    <row r="403" spans="1:5" ht="15.75">
      <c r="A403" s="110"/>
      <c r="B403" s="110"/>
      <c r="C403" s="110"/>
      <c r="D403" s="110"/>
      <c r="E403" s="110"/>
    </row>
    <row r="404" spans="1:5" ht="15.75">
      <c r="A404" s="110"/>
      <c r="B404" s="110"/>
      <c r="C404" s="110"/>
      <c r="D404" s="110"/>
      <c r="E404" s="110"/>
    </row>
    <row r="405" spans="1:5" ht="15.75">
      <c r="A405" s="110"/>
      <c r="B405" s="110"/>
      <c r="C405" s="110"/>
      <c r="D405" s="110"/>
      <c r="E405" s="110"/>
    </row>
    <row r="406" spans="1:5" ht="15.75">
      <c r="A406" s="110"/>
      <c r="B406" s="110"/>
      <c r="C406" s="110"/>
      <c r="D406" s="110"/>
      <c r="E406" s="110"/>
    </row>
    <row r="407" spans="1:5" ht="15.75">
      <c r="A407" s="110"/>
      <c r="B407" s="110"/>
      <c r="C407" s="110"/>
      <c r="D407" s="110"/>
      <c r="E407" s="110"/>
    </row>
    <row r="408" spans="1:5" ht="15.75">
      <c r="A408" s="110"/>
      <c r="B408" s="110"/>
      <c r="C408" s="110"/>
      <c r="D408" s="110"/>
      <c r="E408" s="110"/>
    </row>
    <row r="409" spans="1:5" ht="15.75">
      <c r="A409" s="110"/>
      <c r="B409" s="110"/>
      <c r="C409" s="110"/>
      <c r="D409" s="110"/>
      <c r="E409" s="110"/>
    </row>
    <row r="410" spans="1:5" ht="15.75">
      <c r="A410" s="110"/>
      <c r="B410" s="110"/>
      <c r="C410" s="110"/>
      <c r="D410" s="110"/>
      <c r="E410" s="110"/>
    </row>
    <row r="411" spans="1:5" ht="15.75">
      <c r="A411" s="110"/>
      <c r="B411" s="110"/>
      <c r="C411" s="110"/>
      <c r="D411" s="110"/>
      <c r="E411" s="110"/>
    </row>
    <row r="412" spans="1:5" ht="15.75">
      <c r="A412" s="110"/>
      <c r="B412" s="110"/>
      <c r="C412" s="110"/>
      <c r="D412" s="110"/>
      <c r="E412" s="110"/>
    </row>
    <row r="413" spans="1:5" ht="15.75">
      <c r="A413" s="110"/>
      <c r="B413" s="110"/>
      <c r="C413" s="110"/>
      <c r="D413" s="110"/>
      <c r="E413" s="110"/>
    </row>
    <row r="414" spans="1:5" ht="15.75">
      <c r="A414" s="110"/>
      <c r="B414" s="110"/>
      <c r="C414" s="110"/>
      <c r="D414" s="110"/>
      <c r="E414" s="110"/>
    </row>
    <row r="415" spans="1:5" ht="15.75">
      <c r="A415" s="110"/>
      <c r="B415" s="110"/>
      <c r="C415" s="110"/>
      <c r="D415" s="110"/>
      <c r="E415" s="110"/>
    </row>
    <row r="416" spans="1:5" ht="15.75">
      <c r="A416" s="110"/>
      <c r="B416" s="110"/>
      <c r="C416" s="110"/>
      <c r="D416" s="110"/>
      <c r="E416" s="110"/>
    </row>
    <row r="417" spans="1:5" ht="15.75">
      <c r="A417" s="110"/>
      <c r="B417" s="110"/>
      <c r="C417" s="110"/>
      <c r="D417" s="110"/>
      <c r="E417" s="110"/>
    </row>
    <row r="418" spans="1:5" ht="15.75">
      <c r="A418" s="110"/>
      <c r="B418" s="110"/>
      <c r="C418" s="110"/>
      <c r="D418" s="110"/>
      <c r="E418" s="110"/>
    </row>
    <row r="419" spans="1:5" ht="15.75">
      <c r="A419" s="110"/>
      <c r="B419" s="110"/>
      <c r="C419" s="110"/>
      <c r="D419" s="110"/>
      <c r="E419" s="110"/>
    </row>
    <row r="420" spans="1:5" ht="15.75">
      <c r="A420" s="110"/>
      <c r="B420" s="110"/>
      <c r="C420" s="110"/>
      <c r="D420" s="110"/>
      <c r="E420" s="110"/>
    </row>
    <row r="421" spans="1:5" ht="15.75">
      <c r="A421" s="110"/>
      <c r="B421" s="110"/>
      <c r="C421" s="110"/>
      <c r="D421" s="110"/>
      <c r="E421" s="110"/>
    </row>
    <row r="422" spans="1:5" ht="15.75">
      <c r="A422" s="110"/>
      <c r="B422" s="110"/>
      <c r="C422" s="110"/>
      <c r="D422" s="110"/>
      <c r="E422" s="110"/>
    </row>
    <row r="423" spans="1:5" ht="15.75">
      <c r="A423" s="110"/>
      <c r="B423" s="110"/>
      <c r="C423" s="110"/>
      <c r="D423" s="110"/>
      <c r="E423" s="110"/>
    </row>
    <row r="424" spans="1:5" ht="15.75">
      <c r="A424" s="110"/>
      <c r="B424" s="110"/>
      <c r="C424" s="110"/>
      <c r="D424" s="110"/>
      <c r="E424" s="110"/>
    </row>
    <row r="425" spans="1:5" ht="15.75">
      <c r="A425" s="110"/>
      <c r="B425" s="110"/>
      <c r="C425" s="110"/>
      <c r="D425" s="110"/>
      <c r="E425" s="110"/>
    </row>
    <row r="426" spans="1:5" ht="15.75">
      <c r="A426" s="110"/>
      <c r="B426" s="110"/>
      <c r="C426" s="110"/>
      <c r="D426" s="110"/>
      <c r="E426" s="110"/>
    </row>
    <row r="427" spans="1:5" ht="15.75">
      <c r="A427" s="110"/>
      <c r="B427" s="110"/>
      <c r="C427" s="110"/>
      <c r="D427" s="110"/>
      <c r="E427" s="110"/>
    </row>
    <row r="428" spans="1:5" ht="15.75">
      <c r="A428" s="110"/>
      <c r="B428" s="110"/>
      <c r="C428" s="110"/>
      <c r="D428" s="110"/>
      <c r="E428" s="110"/>
    </row>
    <row r="429" spans="1:5" ht="15.75">
      <c r="A429" s="110"/>
      <c r="B429" s="110"/>
      <c r="C429" s="110"/>
      <c r="D429" s="110"/>
      <c r="E429" s="110"/>
    </row>
    <row r="430" spans="1:5" ht="15.75">
      <c r="A430" s="110"/>
      <c r="B430" s="110"/>
      <c r="C430" s="110"/>
      <c r="D430" s="110"/>
      <c r="E430" s="110"/>
    </row>
    <row r="431" spans="1:5" ht="15.75">
      <c r="A431" s="110"/>
      <c r="B431" s="110"/>
      <c r="C431" s="110"/>
      <c r="D431" s="110"/>
      <c r="E431" s="110"/>
    </row>
    <row r="432" spans="1:5" ht="15.75">
      <c r="A432" s="110"/>
      <c r="B432" s="110"/>
      <c r="C432" s="110"/>
      <c r="D432" s="110"/>
      <c r="E432" s="110"/>
    </row>
    <row r="433" spans="1:5" ht="15.75">
      <c r="A433" s="110"/>
      <c r="B433" s="110"/>
      <c r="C433" s="110"/>
      <c r="D433" s="110"/>
      <c r="E433" s="110"/>
    </row>
    <row r="434" spans="1:5" ht="15.75">
      <c r="A434" s="110"/>
      <c r="B434" s="110"/>
      <c r="C434" s="110"/>
      <c r="D434" s="110"/>
      <c r="E434" s="110"/>
    </row>
    <row r="435" spans="1:5" ht="15.75">
      <c r="A435" s="110"/>
      <c r="B435" s="110"/>
      <c r="C435" s="110"/>
      <c r="D435" s="110"/>
      <c r="E435" s="110"/>
    </row>
    <row r="436" spans="1:5" ht="15.75">
      <c r="A436" s="110"/>
      <c r="B436" s="110"/>
      <c r="C436" s="110"/>
      <c r="D436" s="110"/>
      <c r="E436" s="110"/>
    </row>
    <row r="437" spans="1:5" ht="15.75">
      <c r="A437" s="110"/>
      <c r="B437" s="110"/>
      <c r="C437" s="110"/>
      <c r="D437" s="110"/>
      <c r="E437" s="110"/>
    </row>
    <row r="438" spans="1:5" ht="15.75">
      <c r="A438" s="110"/>
      <c r="B438" s="110"/>
      <c r="C438" s="110"/>
      <c r="D438" s="110"/>
      <c r="E438" s="110"/>
    </row>
    <row r="439" spans="1:5" ht="15.75">
      <c r="A439" s="110"/>
      <c r="B439" s="110"/>
      <c r="C439" s="110"/>
      <c r="D439" s="110"/>
      <c r="E439" s="110"/>
    </row>
    <row r="440" spans="1:5" ht="15.75">
      <c r="A440" s="110"/>
      <c r="B440" s="110"/>
      <c r="C440" s="110"/>
      <c r="D440" s="110"/>
      <c r="E440" s="110"/>
    </row>
    <row r="441" spans="1:5" ht="15.75">
      <c r="A441" s="110"/>
      <c r="B441" s="110"/>
      <c r="C441" s="110"/>
      <c r="D441" s="110"/>
      <c r="E441" s="110"/>
    </row>
    <row r="442" spans="1:5" ht="15.75">
      <c r="A442" s="110"/>
      <c r="B442" s="110"/>
      <c r="C442" s="110"/>
      <c r="D442" s="110"/>
      <c r="E442" s="110"/>
    </row>
    <row r="443" spans="1:5" ht="15.75">
      <c r="A443" s="110"/>
      <c r="B443" s="110"/>
      <c r="C443" s="110"/>
      <c r="D443" s="110"/>
      <c r="E443" s="110"/>
    </row>
    <row r="444" spans="1:5" ht="15.75">
      <c r="A444" s="110"/>
      <c r="B444" s="110"/>
      <c r="C444" s="110"/>
      <c r="D444" s="110"/>
      <c r="E444" s="110"/>
    </row>
    <row r="445" spans="1:5" ht="15.75">
      <c r="A445" s="110"/>
      <c r="B445" s="110"/>
      <c r="C445" s="110"/>
      <c r="D445" s="110"/>
      <c r="E445" s="110"/>
    </row>
    <row r="446" spans="1:5" ht="15.75">
      <c r="A446" s="110"/>
      <c r="B446" s="110"/>
      <c r="C446" s="110"/>
      <c r="D446" s="110"/>
      <c r="E446" s="110"/>
    </row>
    <row r="447" spans="1:5" ht="15.75">
      <c r="A447" s="110"/>
      <c r="B447" s="110"/>
      <c r="C447" s="110"/>
      <c r="D447" s="110"/>
      <c r="E447" s="110"/>
    </row>
    <row r="448" spans="1:5" ht="15.75">
      <c r="A448" s="110"/>
      <c r="B448" s="110"/>
      <c r="C448" s="110"/>
      <c r="D448" s="110"/>
      <c r="E448" s="110"/>
    </row>
    <row r="449" spans="1:5" ht="15.75">
      <c r="A449" s="110"/>
      <c r="B449" s="110"/>
      <c r="C449" s="110"/>
      <c r="D449" s="110"/>
      <c r="E449" s="110"/>
    </row>
    <row r="450" spans="1:5" ht="15.75">
      <c r="A450" s="110"/>
      <c r="B450" s="110"/>
      <c r="C450" s="110"/>
      <c r="D450" s="110"/>
      <c r="E450" s="110"/>
    </row>
    <row r="451" spans="1:5" ht="15.75">
      <c r="A451" s="110"/>
      <c r="B451" s="110"/>
      <c r="C451" s="110"/>
      <c r="D451" s="110"/>
      <c r="E451" s="110"/>
    </row>
    <row r="452" spans="1:5" ht="15.75">
      <c r="A452" s="110"/>
      <c r="B452" s="110"/>
      <c r="C452" s="110"/>
      <c r="D452" s="110"/>
      <c r="E452" s="110"/>
    </row>
    <row r="453" spans="1:5" ht="15.75">
      <c r="A453" s="110"/>
      <c r="B453" s="110"/>
      <c r="C453" s="110"/>
      <c r="D453" s="110"/>
      <c r="E453" s="110"/>
    </row>
    <row r="454" spans="1:5" ht="15.75">
      <c r="A454" s="110"/>
      <c r="B454" s="110"/>
      <c r="C454" s="110"/>
      <c r="D454" s="110"/>
      <c r="E454" s="110"/>
    </row>
    <row r="455" spans="1:5" ht="15.75">
      <c r="A455" s="110"/>
      <c r="B455" s="110"/>
      <c r="C455" s="110"/>
      <c r="D455" s="110"/>
      <c r="E455" s="110"/>
    </row>
    <row r="456" spans="1:5" ht="15.75">
      <c r="A456" s="110"/>
      <c r="B456" s="110"/>
      <c r="C456" s="110"/>
      <c r="D456" s="110"/>
      <c r="E456" s="110"/>
    </row>
    <row r="457" spans="1:5" ht="15.75">
      <c r="A457" s="110"/>
      <c r="B457" s="110"/>
      <c r="C457" s="110"/>
      <c r="D457" s="110"/>
      <c r="E457" s="110"/>
    </row>
    <row r="458" spans="1:5" ht="15.75">
      <c r="A458" s="110"/>
      <c r="B458" s="110"/>
      <c r="C458" s="110"/>
      <c r="D458" s="110"/>
      <c r="E458" s="110"/>
    </row>
    <row r="459" spans="1:5" ht="15.75">
      <c r="A459" s="110"/>
      <c r="B459" s="110"/>
      <c r="C459" s="110"/>
      <c r="D459" s="110"/>
      <c r="E459" s="110"/>
    </row>
    <row r="460" spans="1:5" ht="15.75">
      <c r="A460" s="110"/>
      <c r="B460" s="110"/>
      <c r="C460" s="110"/>
      <c r="D460" s="110"/>
      <c r="E460" s="110"/>
    </row>
    <row r="461" spans="1:5" ht="15.75">
      <c r="A461" s="110"/>
      <c r="B461" s="110"/>
      <c r="C461" s="110"/>
      <c r="D461" s="110"/>
      <c r="E461" s="110"/>
    </row>
    <row r="462" spans="1:5" ht="15.75">
      <c r="A462" s="110"/>
      <c r="B462" s="110"/>
      <c r="C462" s="110"/>
      <c r="D462" s="110"/>
      <c r="E462" s="110"/>
    </row>
    <row r="463" spans="1:5" ht="15.75">
      <c r="A463" s="110"/>
      <c r="B463" s="110"/>
      <c r="C463" s="110"/>
      <c r="D463" s="110"/>
      <c r="E463" s="110"/>
    </row>
    <row r="464" spans="1:5" ht="15.75">
      <c r="A464" s="110"/>
      <c r="B464" s="110"/>
      <c r="C464" s="110"/>
      <c r="D464" s="110"/>
      <c r="E464" s="110"/>
    </row>
    <row r="465" spans="1:5" ht="15.75">
      <c r="A465" s="110"/>
      <c r="B465" s="110"/>
      <c r="C465" s="110"/>
      <c r="D465" s="110"/>
      <c r="E465" s="110"/>
    </row>
    <row r="466" spans="1:5" ht="15.75">
      <c r="A466" s="110"/>
      <c r="B466" s="110"/>
      <c r="C466" s="110"/>
      <c r="D466" s="110"/>
      <c r="E466" s="110"/>
    </row>
    <row r="467" spans="1:5" ht="15.75">
      <c r="A467" s="110"/>
      <c r="B467" s="110"/>
      <c r="C467" s="110"/>
      <c r="D467" s="110"/>
      <c r="E467" s="110"/>
    </row>
    <row r="468" spans="1:5" ht="15.75">
      <c r="A468" s="110"/>
      <c r="B468" s="110"/>
      <c r="C468" s="110"/>
      <c r="D468" s="110"/>
      <c r="E468" s="110"/>
    </row>
    <row r="469" spans="1:5" ht="15.75">
      <c r="A469" s="110"/>
      <c r="B469" s="110"/>
      <c r="C469" s="110"/>
      <c r="D469" s="110"/>
      <c r="E469" s="110"/>
    </row>
    <row r="470" spans="1:5" ht="15.75">
      <c r="A470" s="110"/>
      <c r="B470" s="110"/>
      <c r="C470" s="110"/>
      <c r="D470" s="110"/>
      <c r="E470" s="110"/>
    </row>
    <row r="471" spans="1:5" ht="15.75">
      <c r="A471" s="110"/>
      <c r="B471" s="110"/>
      <c r="C471" s="110"/>
      <c r="D471" s="110"/>
      <c r="E471" s="110"/>
    </row>
    <row r="472" spans="1:5" ht="15.75">
      <c r="A472" s="110"/>
      <c r="B472" s="110"/>
      <c r="C472" s="110"/>
      <c r="D472" s="110"/>
      <c r="E472" s="110"/>
    </row>
    <row r="473" spans="1:5" ht="15.75">
      <c r="A473" s="110"/>
      <c r="B473" s="110"/>
      <c r="C473" s="110"/>
      <c r="D473" s="110"/>
      <c r="E473" s="110"/>
    </row>
    <row r="474" spans="1:5" ht="15.75">
      <c r="A474" s="110"/>
      <c r="B474" s="110"/>
      <c r="C474" s="110"/>
      <c r="D474" s="110"/>
      <c r="E474" s="110"/>
    </row>
    <row r="475" spans="1:5" ht="15.75">
      <c r="A475" s="110"/>
      <c r="B475" s="110"/>
      <c r="C475" s="110"/>
      <c r="D475" s="110"/>
      <c r="E475" s="110"/>
    </row>
    <row r="476" spans="1:5" ht="15.75">
      <c r="A476" s="110"/>
      <c r="B476" s="110"/>
      <c r="C476" s="110"/>
      <c r="D476" s="110"/>
      <c r="E476" s="110"/>
    </row>
    <row r="477" spans="1:5" ht="15.75">
      <c r="A477" s="110"/>
      <c r="B477" s="110"/>
      <c r="C477" s="110"/>
      <c r="D477" s="110"/>
      <c r="E477" s="110"/>
    </row>
    <row r="478" spans="1:5" ht="15.75">
      <c r="A478" s="110"/>
      <c r="B478" s="110"/>
      <c r="C478" s="110"/>
      <c r="D478" s="110"/>
      <c r="E478" s="110"/>
    </row>
    <row r="479" spans="1:5" ht="15.75">
      <c r="A479" s="110"/>
      <c r="B479" s="110"/>
      <c r="C479" s="110"/>
      <c r="D479" s="110"/>
      <c r="E479" s="110"/>
    </row>
    <row r="480" spans="1:5" ht="15.75">
      <c r="A480" s="110"/>
      <c r="B480" s="110"/>
      <c r="C480" s="110"/>
      <c r="D480" s="110"/>
      <c r="E480" s="110"/>
    </row>
    <row r="481" spans="1:5" ht="15.75">
      <c r="A481" s="110"/>
      <c r="B481" s="110"/>
      <c r="C481" s="110"/>
      <c r="D481" s="110"/>
      <c r="E481" s="110"/>
    </row>
    <row r="482" spans="1:5" ht="15.75">
      <c r="A482" s="110"/>
      <c r="B482" s="110"/>
      <c r="C482" s="110"/>
      <c r="D482" s="110"/>
      <c r="E482" s="110"/>
    </row>
    <row r="483" spans="1:5" ht="15.75">
      <c r="A483" s="110"/>
      <c r="B483" s="110"/>
      <c r="C483" s="110"/>
      <c r="D483" s="110"/>
      <c r="E483" s="110"/>
    </row>
    <row r="484" spans="1:5" ht="15.75">
      <c r="A484" s="110"/>
      <c r="B484" s="110"/>
      <c r="C484" s="110"/>
      <c r="D484" s="110"/>
      <c r="E484" s="110"/>
    </row>
    <row r="485" spans="1:5" ht="15.75">
      <c r="A485" s="110"/>
      <c r="B485" s="110"/>
      <c r="C485" s="110"/>
      <c r="D485" s="110"/>
      <c r="E485" s="110"/>
    </row>
    <row r="486" spans="1:5" ht="15.75">
      <c r="A486" s="110"/>
      <c r="B486" s="110"/>
      <c r="C486" s="110"/>
      <c r="D486" s="110"/>
      <c r="E486" s="110"/>
    </row>
    <row r="487" spans="1:5" ht="15.75">
      <c r="A487" s="110"/>
      <c r="B487" s="110"/>
      <c r="C487" s="110"/>
      <c r="D487" s="110"/>
      <c r="E487" s="110"/>
    </row>
    <row r="488" spans="1:5" ht="15.75">
      <c r="A488" s="110"/>
      <c r="B488" s="110"/>
      <c r="C488" s="110"/>
      <c r="D488" s="110"/>
      <c r="E488" s="110"/>
    </row>
    <row r="489" spans="1:5" ht="15.75">
      <c r="A489" s="110"/>
      <c r="B489" s="110"/>
      <c r="C489" s="110"/>
      <c r="D489" s="110"/>
      <c r="E489" s="110"/>
    </row>
    <row r="490" spans="1:5" ht="15.75">
      <c r="A490" s="110"/>
      <c r="B490" s="110"/>
      <c r="C490" s="110"/>
      <c r="D490" s="110"/>
      <c r="E490" s="110"/>
    </row>
    <row r="491" spans="1:5" ht="15.75">
      <c r="A491" s="110"/>
      <c r="B491" s="110"/>
      <c r="C491" s="110"/>
      <c r="D491" s="110"/>
      <c r="E491" s="110"/>
    </row>
    <row r="492" spans="1:5" ht="15.75">
      <c r="A492" s="110"/>
      <c r="B492" s="110"/>
      <c r="C492" s="110"/>
      <c r="D492" s="110"/>
      <c r="E492" s="110"/>
    </row>
    <row r="493" spans="1:5" ht="15.75">
      <c r="A493" s="110"/>
      <c r="B493" s="110"/>
      <c r="C493" s="110"/>
      <c r="D493" s="110"/>
      <c r="E493" s="110"/>
    </row>
    <row r="494" spans="1:5" ht="15.75">
      <c r="A494" s="110"/>
      <c r="B494" s="110"/>
      <c r="C494" s="110"/>
      <c r="D494" s="110"/>
      <c r="E494" s="110"/>
    </row>
    <row r="495" spans="1:5" ht="15.75">
      <c r="A495" s="110"/>
      <c r="B495" s="110"/>
      <c r="C495" s="110"/>
      <c r="D495" s="110"/>
      <c r="E495" s="110"/>
    </row>
    <row r="496" spans="1:5" ht="15.75">
      <c r="A496" s="110"/>
      <c r="B496" s="110"/>
      <c r="C496" s="110"/>
      <c r="D496" s="110"/>
      <c r="E496" s="110"/>
    </row>
    <row r="497" spans="1:5" ht="15.75">
      <c r="A497" s="110"/>
      <c r="B497" s="110"/>
      <c r="C497" s="110"/>
      <c r="D497" s="110"/>
      <c r="E497" s="110"/>
    </row>
    <row r="498" spans="1:5" ht="15.75">
      <c r="A498" s="110"/>
      <c r="B498" s="110"/>
      <c r="C498" s="110"/>
      <c r="D498" s="110"/>
      <c r="E498" s="110"/>
    </row>
    <row r="499" spans="1:5" ht="15.75">
      <c r="A499" s="110"/>
      <c r="B499" s="110"/>
      <c r="C499" s="110"/>
      <c r="D499" s="110"/>
      <c r="E499" s="110"/>
    </row>
    <row r="500" spans="1:5" ht="15.75">
      <c r="A500" s="110"/>
      <c r="B500" s="110"/>
      <c r="C500" s="110"/>
      <c r="D500" s="110"/>
      <c r="E500" s="110"/>
    </row>
    <row r="501" spans="1:5" ht="15.75">
      <c r="A501" s="110"/>
      <c r="B501" s="110"/>
      <c r="C501" s="110"/>
      <c r="D501" s="110"/>
      <c r="E501" s="110"/>
    </row>
    <row r="502" spans="1:5" ht="15.75">
      <c r="A502" s="110"/>
      <c r="B502" s="110"/>
      <c r="C502" s="110"/>
      <c r="D502" s="110"/>
      <c r="E502" s="110"/>
    </row>
    <row r="503" spans="1:5" ht="15.75">
      <c r="A503" s="110"/>
      <c r="B503" s="110"/>
      <c r="C503" s="110"/>
      <c r="D503" s="110"/>
      <c r="E503" s="110"/>
    </row>
    <row r="504" spans="1:5" ht="15.75">
      <c r="A504" s="110"/>
      <c r="B504" s="110"/>
      <c r="C504" s="110"/>
      <c r="D504" s="110"/>
      <c r="E504" s="110"/>
    </row>
    <row r="505" spans="1:5" ht="15.75">
      <c r="A505" s="110"/>
      <c r="B505" s="110"/>
      <c r="C505" s="110"/>
      <c r="D505" s="110"/>
      <c r="E505" s="110"/>
    </row>
    <row r="506" spans="1:5" ht="15.75">
      <c r="A506" s="110"/>
      <c r="B506" s="110"/>
      <c r="C506" s="110"/>
      <c r="D506" s="110"/>
      <c r="E506" s="110"/>
    </row>
    <row r="507" spans="1:5" ht="15.75">
      <c r="A507" s="110"/>
      <c r="B507" s="110"/>
      <c r="C507" s="110"/>
      <c r="D507" s="110"/>
      <c r="E507" s="110"/>
    </row>
    <row r="508" spans="1:5" ht="15.75">
      <c r="A508" s="110"/>
      <c r="B508" s="110"/>
      <c r="C508" s="110"/>
      <c r="D508" s="110"/>
      <c r="E508" s="110"/>
    </row>
    <row r="509" spans="1:5" ht="15.75">
      <c r="A509" s="110"/>
      <c r="B509" s="110"/>
      <c r="C509" s="110"/>
      <c r="D509" s="110"/>
      <c r="E509" s="110"/>
    </row>
    <row r="510" spans="1:5" ht="15.75">
      <c r="A510" s="110"/>
      <c r="B510" s="110"/>
      <c r="C510" s="110"/>
      <c r="D510" s="110"/>
      <c r="E510" s="110"/>
    </row>
    <row r="511" spans="1:5" ht="15.75">
      <c r="A511" s="110"/>
      <c r="B511" s="110"/>
      <c r="C511" s="110"/>
      <c r="D511" s="110"/>
      <c r="E511" s="110"/>
    </row>
    <row r="512" spans="1:5" ht="15.75">
      <c r="A512" s="110"/>
      <c r="B512" s="110"/>
      <c r="C512" s="110"/>
      <c r="D512" s="110"/>
      <c r="E512" s="110"/>
    </row>
    <row r="513" spans="1:5" ht="15.75">
      <c r="A513" s="110"/>
      <c r="B513" s="110"/>
      <c r="C513" s="110"/>
      <c r="D513" s="110"/>
      <c r="E513" s="110"/>
    </row>
    <row r="514" spans="1:5" ht="15.75">
      <c r="A514" s="110"/>
      <c r="B514" s="110"/>
      <c r="C514" s="110"/>
      <c r="D514" s="110"/>
      <c r="E514" s="110"/>
    </row>
    <row r="515" spans="1:5" ht="15.75">
      <c r="A515" s="110"/>
      <c r="B515" s="110"/>
      <c r="C515" s="110"/>
      <c r="D515" s="110"/>
      <c r="E515" s="110"/>
    </row>
    <row r="516" spans="1:5" ht="15.75">
      <c r="A516" s="110"/>
      <c r="B516" s="110"/>
      <c r="C516" s="110"/>
      <c r="D516" s="110"/>
      <c r="E516" s="110"/>
    </row>
    <row r="517" spans="1:5" ht="15.75">
      <c r="A517" s="110"/>
      <c r="B517" s="110"/>
      <c r="C517" s="110"/>
      <c r="D517" s="110"/>
      <c r="E517" s="110"/>
    </row>
    <row r="518" spans="1:5" ht="15.75">
      <c r="A518" s="110"/>
      <c r="B518" s="110"/>
      <c r="C518" s="110"/>
      <c r="D518" s="110"/>
      <c r="E518" s="110"/>
    </row>
    <row r="519" spans="1:5" ht="15.75">
      <c r="A519" s="110"/>
      <c r="B519" s="110"/>
      <c r="C519" s="110"/>
      <c r="D519" s="110"/>
      <c r="E519" s="110"/>
    </row>
    <row r="520" spans="1:5" ht="15.75">
      <c r="A520" s="110"/>
      <c r="B520" s="110"/>
      <c r="C520" s="110"/>
      <c r="D520" s="110"/>
      <c r="E520" s="110"/>
    </row>
    <row r="521" spans="1:5" ht="15.75">
      <c r="A521" s="110"/>
      <c r="B521" s="110"/>
      <c r="C521" s="110"/>
      <c r="D521" s="110"/>
      <c r="E521" s="110"/>
    </row>
    <row r="522" spans="1:5" ht="15.75">
      <c r="A522" s="110"/>
      <c r="B522" s="110"/>
      <c r="C522" s="110"/>
      <c r="D522" s="110"/>
      <c r="E522" s="110"/>
    </row>
    <row r="523" spans="1:5" ht="15.75">
      <c r="A523" s="110"/>
      <c r="B523" s="110"/>
      <c r="C523" s="110"/>
      <c r="D523" s="110"/>
      <c r="E523" s="110"/>
    </row>
    <row r="524" spans="1:5" ht="15.75">
      <c r="A524" s="110"/>
      <c r="B524" s="110"/>
      <c r="C524" s="110"/>
      <c r="D524" s="110"/>
      <c r="E524" s="110"/>
    </row>
    <row r="525" spans="1:5" ht="15.75">
      <c r="A525" s="110"/>
      <c r="B525" s="110"/>
      <c r="C525" s="110"/>
      <c r="D525" s="110"/>
      <c r="E525" s="110"/>
    </row>
    <row r="526" spans="1:5" ht="15.75">
      <c r="A526" s="110"/>
      <c r="B526" s="110"/>
      <c r="C526" s="110"/>
      <c r="D526" s="110"/>
      <c r="E526" s="110"/>
    </row>
    <row r="527" spans="1:5" ht="15.75">
      <c r="A527" s="110"/>
      <c r="B527" s="110"/>
      <c r="C527" s="110"/>
      <c r="D527" s="110"/>
      <c r="E527" s="110"/>
    </row>
    <row r="528" spans="1:5" ht="15.75">
      <c r="A528" s="110"/>
      <c r="B528" s="110"/>
      <c r="C528" s="110"/>
      <c r="D528" s="110"/>
      <c r="E528" s="110"/>
    </row>
    <row r="529" spans="1:5" ht="15.75">
      <c r="A529" s="110"/>
      <c r="B529" s="110"/>
      <c r="C529" s="110"/>
      <c r="D529" s="110"/>
      <c r="E529" s="110"/>
    </row>
    <row r="530" spans="1:5" ht="15.75">
      <c r="A530" s="110"/>
      <c r="B530" s="110"/>
      <c r="C530" s="110"/>
      <c r="D530" s="110"/>
      <c r="E530" s="110"/>
    </row>
    <row r="531" spans="1:5" ht="15.75">
      <c r="A531" s="110"/>
      <c r="B531" s="110"/>
      <c r="C531" s="110"/>
      <c r="D531" s="110"/>
      <c r="E531" s="110"/>
    </row>
    <row r="532" spans="1:5" ht="15.75">
      <c r="A532" s="110"/>
      <c r="B532" s="110"/>
      <c r="C532" s="110"/>
      <c r="D532" s="110"/>
      <c r="E532" s="110"/>
    </row>
    <row r="533" spans="1:5" ht="15.75">
      <c r="A533" s="110"/>
      <c r="B533" s="110"/>
      <c r="C533" s="110"/>
      <c r="D533" s="110"/>
      <c r="E533" s="110"/>
    </row>
    <row r="534" spans="1:5" ht="15.75">
      <c r="A534" s="110"/>
      <c r="B534" s="110"/>
      <c r="C534" s="110"/>
      <c r="D534" s="110"/>
      <c r="E534" s="110"/>
    </row>
    <row r="535" spans="1:5" ht="15.75">
      <c r="A535" s="110"/>
      <c r="B535" s="110"/>
      <c r="C535" s="110"/>
      <c r="D535" s="110"/>
      <c r="E535" s="110"/>
    </row>
    <row r="536" spans="1:5" ht="15.75">
      <c r="A536" s="110"/>
      <c r="B536" s="110"/>
      <c r="C536" s="110"/>
      <c r="D536" s="110"/>
      <c r="E536" s="110"/>
    </row>
    <row r="537" spans="1:5" ht="15.75">
      <c r="A537" s="110"/>
      <c r="B537" s="110"/>
      <c r="C537" s="110"/>
      <c r="D537" s="110"/>
      <c r="E537" s="110"/>
    </row>
    <row r="538" spans="1:5" ht="15.75">
      <c r="A538" s="110"/>
      <c r="B538" s="110"/>
      <c r="C538" s="110"/>
      <c r="D538" s="110"/>
      <c r="E538" s="110"/>
    </row>
    <row r="539" spans="1:5" ht="15.75">
      <c r="A539" s="110"/>
      <c r="B539" s="110"/>
      <c r="C539" s="110"/>
      <c r="D539" s="110"/>
      <c r="E539" s="110"/>
    </row>
    <row r="540" spans="1:5" ht="15.75">
      <c r="A540" s="110"/>
      <c r="B540" s="110"/>
      <c r="C540" s="110"/>
      <c r="D540" s="110"/>
      <c r="E540" s="110"/>
    </row>
    <row r="541" spans="1:5" ht="15.75">
      <c r="A541" s="110"/>
      <c r="B541" s="110"/>
      <c r="C541" s="110"/>
      <c r="D541" s="110"/>
      <c r="E541" s="110"/>
    </row>
    <row r="542" spans="1:5" ht="15.75">
      <c r="A542" s="110"/>
      <c r="B542" s="110"/>
      <c r="C542" s="110"/>
      <c r="D542" s="110"/>
      <c r="E542" s="110"/>
    </row>
    <row r="543" spans="1:5" ht="15.75">
      <c r="A543" s="110"/>
      <c r="B543" s="110"/>
      <c r="C543" s="110"/>
      <c r="D543" s="110"/>
      <c r="E543" s="110"/>
    </row>
  </sheetData>
  <sheetProtection password="F799" sheet="1" objects="1" scenarios="1"/>
  <mergeCells count="6">
    <mergeCell ref="A61:E61"/>
    <mergeCell ref="B1:E1"/>
    <mergeCell ref="A3:E3"/>
    <mergeCell ref="A5:B5"/>
    <mergeCell ref="A7:E7"/>
    <mergeCell ref="A46:E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140625" defaultRowHeight="15"/>
  <cols>
    <col min="1" max="1" width="6.140625" style="9" customWidth="1"/>
    <col min="2" max="2" width="60.7109375" style="9" customWidth="1"/>
    <col min="3" max="3" width="13.421875" style="9" customWidth="1"/>
    <col min="4" max="256" width="9.140625" style="9" customWidth="1"/>
    <col min="257" max="257" width="6.140625" style="9" customWidth="1"/>
    <col min="258" max="258" width="60.7109375" style="9" customWidth="1"/>
    <col min="259" max="259" width="20.421875" style="9" customWidth="1"/>
    <col min="260" max="512" width="9.140625" style="9" customWidth="1"/>
    <col min="513" max="513" width="6.140625" style="9" customWidth="1"/>
    <col min="514" max="514" width="60.7109375" style="9" customWidth="1"/>
    <col min="515" max="515" width="20.421875" style="9" customWidth="1"/>
    <col min="516" max="768" width="9.140625" style="9" customWidth="1"/>
    <col min="769" max="769" width="6.140625" style="9" customWidth="1"/>
    <col min="770" max="770" width="60.7109375" style="9" customWidth="1"/>
    <col min="771" max="771" width="20.421875" style="9" customWidth="1"/>
    <col min="772" max="1024" width="9.140625" style="9" customWidth="1"/>
    <col min="1025" max="1025" width="6.140625" style="9" customWidth="1"/>
    <col min="1026" max="1026" width="60.7109375" style="9" customWidth="1"/>
    <col min="1027" max="1027" width="20.421875" style="9" customWidth="1"/>
    <col min="1028" max="1280" width="9.140625" style="9" customWidth="1"/>
    <col min="1281" max="1281" width="6.140625" style="9" customWidth="1"/>
    <col min="1282" max="1282" width="60.7109375" style="9" customWidth="1"/>
    <col min="1283" max="1283" width="20.421875" style="9" customWidth="1"/>
    <col min="1284" max="1536" width="9.140625" style="9" customWidth="1"/>
    <col min="1537" max="1537" width="6.140625" style="9" customWidth="1"/>
    <col min="1538" max="1538" width="60.7109375" style="9" customWidth="1"/>
    <col min="1539" max="1539" width="20.421875" style="9" customWidth="1"/>
    <col min="1540" max="1792" width="9.140625" style="9" customWidth="1"/>
    <col min="1793" max="1793" width="6.140625" style="9" customWidth="1"/>
    <col min="1794" max="1794" width="60.7109375" style="9" customWidth="1"/>
    <col min="1795" max="1795" width="20.421875" style="9" customWidth="1"/>
    <col min="1796" max="2048" width="9.140625" style="9" customWidth="1"/>
    <col min="2049" max="2049" width="6.140625" style="9" customWidth="1"/>
    <col min="2050" max="2050" width="60.7109375" style="9" customWidth="1"/>
    <col min="2051" max="2051" width="20.421875" style="9" customWidth="1"/>
    <col min="2052" max="2304" width="9.140625" style="9" customWidth="1"/>
    <col min="2305" max="2305" width="6.140625" style="9" customWidth="1"/>
    <col min="2306" max="2306" width="60.7109375" style="9" customWidth="1"/>
    <col min="2307" max="2307" width="20.421875" style="9" customWidth="1"/>
    <col min="2308" max="2560" width="9.140625" style="9" customWidth="1"/>
    <col min="2561" max="2561" width="6.140625" style="9" customWidth="1"/>
    <col min="2562" max="2562" width="60.7109375" style="9" customWidth="1"/>
    <col min="2563" max="2563" width="20.421875" style="9" customWidth="1"/>
    <col min="2564" max="2816" width="9.140625" style="9" customWidth="1"/>
    <col min="2817" max="2817" width="6.140625" style="9" customWidth="1"/>
    <col min="2818" max="2818" width="60.7109375" style="9" customWidth="1"/>
    <col min="2819" max="2819" width="20.421875" style="9" customWidth="1"/>
    <col min="2820" max="3072" width="9.140625" style="9" customWidth="1"/>
    <col min="3073" max="3073" width="6.140625" style="9" customWidth="1"/>
    <col min="3074" max="3074" width="60.7109375" style="9" customWidth="1"/>
    <col min="3075" max="3075" width="20.421875" style="9" customWidth="1"/>
    <col min="3076" max="3328" width="9.140625" style="9" customWidth="1"/>
    <col min="3329" max="3329" width="6.140625" style="9" customWidth="1"/>
    <col min="3330" max="3330" width="60.7109375" style="9" customWidth="1"/>
    <col min="3331" max="3331" width="20.421875" style="9" customWidth="1"/>
    <col min="3332" max="3584" width="9.140625" style="9" customWidth="1"/>
    <col min="3585" max="3585" width="6.140625" style="9" customWidth="1"/>
    <col min="3586" max="3586" width="60.7109375" style="9" customWidth="1"/>
    <col min="3587" max="3587" width="20.421875" style="9" customWidth="1"/>
    <col min="3588" max="3840" width="9.140625" style="9" customWidth="1"/>
    <col min="3841" max="3841" width="6.140625" style="9" customWidth="1"/>
    <col min="3842" max="3842" width="60.7109375" style="9" customWidth="1"/>
    <col min="3843" max="3843" width="20.421875" style="9" customWidth="1"/>
    <col min="3844" max="4096" width="9.140625" style="9" customWidth="1"/>
    <col min="4097" max="4097" width="6.140625" style="9" customWidth="1"/>
    <col min="4098" max="4098" width="60.7109375" style="9" customWidth="1"/>
    <col min="4099" max="4099" width="20.421875" style="9" customWidth="1"/>
    <col min="4100" max="4352" width="9.140625" style="9" customWidth="1"/>
    <col min="4353" max="4353" width="6.140625" style="9" customWidth="1"/>
    <col min="4354" max="4354" width="60.7109375" style="9" customWidth="1"/>
    <col min="4355" max="4355" width="20.421875" style="9" customWidth="1"/>
    <col min="4356" max="4608" width="9.140625" style="9" customWidth="1"/>
    <col min="4609" max="4609" width="6.140625" style="9" customWidth="1"/>
    <col min="4610" max="4610" width="60.7109375" style="9" customWidth="1"/>
    <col min="4611" max="4611" width="20.421875" style="9" customWidth="1"/>
    <col min="4612" max="4864" width="9.140625" style="9" customWidth="1"/>
    <col min="4865" max="4865" width="6.140625" style="9" customWidth="1"/>
    <col min="4866" max="4866" width="60.7109375" style="9" customWidth="1"/>
    <col min="4867" max="4867" width="20.421875" style="9" customWidth="1"/>
    <col min="4868" max="5120" width="9.140625" style="9" customWidth="1"/>
    <col min="5121" max="5121" width="6.140625" style="9" customWidth="1"/>
    <col min="5122" max="5122" width="60.7109375" style="9" customWidth="1"/>
    <col min="5123" max="5123" width="20.421875" style="9" customWidth="1"/>
    <col min="5124" max="5376" width="9.140625" style="9" customWidth="1"/>
    <col min="5377" max="5377" width="6.140625" style="9" customWidth="1"/>
    <col min="5378" max="5378" width="60.7109375" style="9" customWidth="1"/>
    <col min="5379" max="5379" width="20.421875" style="9" customWidth="1"/>
    <col min="5380" max="5632" width="9.140625" style="9" customWidth="1"/>
    <col min="5633" max="5633" width="6.140625" style="9" customWidth="1"/>
    <col min="5634" max="5634" width="60.7109375" style="9" customWidth="1"/>
    <col min="5635" max="5635" width="20.421875" style="9" customWidth="1"/>
    <col min="5636" max="5888" width="9.140625" style="9" customWidth="1"/>
    <col min="5889" max="5889" width="6.140625" style="9" customWidth="1"/>
    <col min="5890" max="5890" width="60.7109375" style="9" customWidth="1"/>
    <col min="5891" max="5891" width="20.421875" style="9" customWidth="1"/>
    <col min="5892" max="6144" width="9.140625" style="9" customWidth="1"/>
    <col min="6145" max="6145" width="6.140625" style="9" customWidth="1"/>
    <col min="6146" max="6146" width="60.7109375" style="9" customWidth="1"/>
    <col min="6147" max="6147" width="20.421875" style="9" customWidth="1"/>
    <col min="6148" max="6400" width="9.140625" style="9" customWidth="1"/>
    <col min="6401" max="6401" width="6.140625" style="9" customWidth="1"/>
    <col min="6402" max="6402" width="60.7109375" style="9" customWidth="1"/>
    <col min="6403" max="6403" width="20.421875" style="9" customWidth="1"/>
    <col min="6404" max="6656" width="9.140625" style="9" customWidth="1"/>
    <col min="6657" max="6657" width="6.140625" style="9" customWidth="1"/>
    <col min="6658" max="6658" width="60.7109375" style="9" customWidth="1"/>
    <col min="6659" max="6659" width="20.421875" style="9" customWidth="1"/>
    <col min="6660" max="6912" width="9.140625" style="9" customWidth="1"/>
    <col min="6913" max="6913" width="6.140625" style="9" customWidth="1"/>
    <col min="6914" max="6914" width="60.7109375" style="9" customWidth="1"/>
    <col min="6915" max="6915" width="20.421875" style="9" customWidth="1"/>
    <col min="6916" max="7168" width="9.140625" style="9" customWidth="1"/>
    <col min="7169" max="7169" width="6.140625" style="9" customWidth="1"/>
    <col min="7170" max="7170" width="60.7109375" style="9" customWidth="1"/>
    <col min="7171" max="7171" width="20.421875" style="9" customWidth="1"/>
    <col min="7172" max="7424" width="9.140625" style="9" customWidth="1"/>
    <col min="7425" max="7425" width="6.140625" style="9" customWidth="1"/>
    <col min="7426" max="7426" width="60.7109375" style="9" customWidth="1"/>
    <col min="7427" max="7427" width="20.421875" style="9" customWidth="1"/>
    <col min="7428" max="7680" width="9.140625" style="9" customWidth="1"/>
    <col min="7681" max="7681" width="6.140625" style="9" customWidth="1"/>
    <col min="7682" max="7682" width="60.7109375" style="9" customWidth="1"/>
    <col min="7683" max="7683" width="20.421875" style="9" customWidth="1"/>
    <col min="7684" max="7936" width="9.140625" style="9" customWidth="1"/>
    <col min="7937" max="7937" width="6.140625" style="9" customWidth="1"/>
    <col min="7938" max="7938" width="60.7109375" style="9" customWidth="1"/>
    <col min="7939" max="7939" width="20.421875" style="9" customWidth="1"/>
    <col min="7940" max="8192" width="9.140625" style="9" customWidth="1"/>
    <col min="8193" max="8193" width="6.140625" style="9" customWidth="1"/>
    <col min="8194" max="8194" width="60.7109375" style="9" customWidth="1"/>
    <col min="8195" max="8195" width="20.421875" style="9" customWidth="1"/>
    <col min="8196" max="8448" width="9.140625" style="9" customWidth="1"/>
    <col min="8449" max="8449" width="6.140625" style="9" customWidth="1"/>
    <col min="8450" max="8450" width="60.7109375" style="9" customWidth="1"/>
    <col min="8451" max="8451" width="20.421875" style="9" customWidth="1"/>
    <col min="8452" max="8704" width="9.140625" style="9" customWidth="1"/>
    <col min="8705" max="8705" width="6.140625" style="9" customWidth="1"/>
    <col min="8706" max="8706" width="60.7109375" style="9" customWidth="1"/>
    <col min="8707" max="8707" width="20.421875" style="9" customWidth="1"/>
    <col min="8708" max="8960" width="9.140625" style="9" customWidth="1"/>
    <col min="8961" max="8961" width="6.140625" style="9" customWidth="1"/>
    <col min="8962" max="8962" width="60.7109375" style="9" customWidth="1"/>
    <col min="8963" max="8963" width="20.421875" style="9" customWidth="1"/>
    <col min="8964" max="9216" width="9.140625" style="9" customWidth="1"/>
    <col min="9217" max="9217" width="6.140625" style="9" customWidth="1"/>
    <col min="9218" max="9218" width="60.7109375" style="9" customWidth="1"/>
    <col min="9219" max="9219" width="20.421875" style="9" customWidth="1"/>
    <col min="9220" max="9472" width="9.140625" style="9" customWidth="1"/>
    <col min="9473" max="9473" width="6.140625" style="9" customWidth="1"/>
    <col min="9474" max="9474" width="60.7109375" style="9" customWidth="1"/>
    <col min="9475" max="9475" width="20.421875" style="9" customWidth="1"/>
    <col min="9476" max="9728" width="9.140625" style="9" customWidth="1"/>
    <col min="9729" max="9729" width="6.140625" style="9" customWidth="1"/>
    <col min="9730" max="9730" width="60.7109375" style="9" customWidth="1"/>
    <col min="9731" max="9731" width="20.421875" style="9" customWidth="1"/>
    <col min="9732" max="9984" width="9.140625" style="9" customWidth="1"/>
    <col min="9985" max="9985" width="6.140625" style="9" customWidth="1"/>
    <col min="9986" max="9986" width="60.7109375" style="9" customWidth="1"/>
    <col min="9987" max="9987" width="20.421875" style="9" customWidth="1"/>
    <col min="9988" max="10240" width="9.140625" style="9" customWidth="1"/>
    <col min="10241" max="10241" width="6.140625" style="9" customWidth="1"/>
    <col min="10242" max="10242" width="60.7109375" style="9" customWidth="1"/>
    <col min="10243" max="10243" width="20.421875" style="9" customWidth="1"/>
    <col min="10244" max="10496" width="9.140625" style="9" customWidth="1"/>
    <col min="10497" max="10497" width="6.140625" style="9" customWidth="1"/>
    <col min="10498" max="10498" width="60.7109375" style="9" customWidth="1"/>
    <col min="10499" max="10499" width="20.421875" style="9" customWidth="1"/>
    <col min="10500" max="10752" width="9.140625" style="9" customWidth="1"/>
    <col min="10753" max="10753" width="6.140625" style="9" customWidth="1"/>
    <col min="10754" max="10754" width="60.7109375" style="9" customWidth="1"/>
    <col min="10755" max="10755" width="20.421875" style="9" customWidth="1"/>
    <col min="10756" max="11008" width="9.140625" style="9" customWidth="1"/>
    <col min="11009" max="11009" width="6.140625" style="9" customWidth="1"/>
    <col min="11010" max="11010" width="60.7109375" style="9" customWidth="1"/>
    <col min="11011" max="11011" width="20.421875" style="9" customWidth="1"/>
    <col min="11012" max="11264" width="9.140625" style="9" customWidth="1"/>
    <col min="11265" max="11265" width="6.140625" style="9" customWidth="1"/>
    <col min="11266" max="11266" width="60.7109375" style="9" customWidth="1"/>
    <col min="11267" max="11267" width="20.421875" style="9" customWidth="1"/>
    <col min="11268" max="11520" width="9.140625" style="9" customWidth="1"/>
    <col min="11521" max="11521" width="6.140625" style="9" customWidth="1"/>
    <col min="11522" max="11522" width="60.7109375" style="9" customWidth="1"/>
    <col min="11523" max="11523" width="20.421875" style="9" customWidth="1"/>
    <col min="11524" max="11776" width="9.140625" style="9" customWidth="1"/>
    <col min="11777" max="11777" width="6.140625" style="9" customWidth="1"/>
    <col min="11778" max="11778" width="60.7109375" style="9" customWidth="1"/>
    <col min="11779" max="11779" width="20.421875" style="9" customWidth="1"/>
    <col min="11780" max="12032" width="9.140625" style="9" customWidth="1"/>
    <col min="12033" max="12033" width="6.140625" style="9" customWidth="1"/>
    <col min="12034" max="12034" width="60.7109375" style="9" customWidth="1"/>
    <col min="12035" max="12035" width="20.421875" style="9" customWidth="1"/>
    <col min="12036" max="12288" width="9.140625" style="9" customWidth="1"/>
    <col min="12289" max="12289" width="6.140625" style="9" customWidth="1"/>
    <col min="12290" max="12290" width="60.7109375" style="9" customWidth="1"/>
    <col min="12291" max="12291" width="20.421875" style="9" customWidth="1"/>
    <col min="12292" max="12544" width="9.140625" style="9" customWidth="1"/>
    <col min="12545" max="12545" width="6.140625" style="9" customWidth="1"/>
    <col min="12546" max="12546" width="60.7109375" style="9" customWidth="1"/>
    <col min="12547" max="12547" width="20.421875" style="9" customWidth="1"/>
    <col min="12548" max="12800" width="9.140625" style="9" customWidth="1"/>
    <col min="12801" max="12801" width="6.140625" style="9" customWidth="1"/>
    <col min="12802" max="12802" width="60.7109375" style="9" customWidth="1"/>
    <col min="12803" max="12803" width="20.421875" style="9" customWidth="1"/>
    <col min="12804" max="13056" width="9.140625" style="9" customWidth="1"/>
    <col min="13057" max="13057" width="6.140625" style="9" customWidth="1"/>
    <col min="13058" max="13058" width="60.7109375" style="9" customWidth="1"/>
    <col min="13059" max="13059" width="20.421875" style="9" customWidth="1"/>
    <col min="13060" max="13312" width="9.140625" style="9" customWidth="1"/>
    <col min="13313" max="13313" width="6.140625" style="9" customWidth="1"/>
    <col min="13314" max="13314" width="60.7109375" style="9" customWidth="1"/>
    <col min="13315" max="13315" width="20.421875" style="9" customWidth="1"/>
    <col min="13316" max="13568" width="9.140625" style="9" customWidth="1"/>
    <col min="13569" max="13569" width="6.140625" style="9" customWidth="1"/>
    <col min="13570" max="13570" width="60.7109375" style="9" customWidth="1"/>
    <col min="13571" max="13571" width="20.421875" style="9" customWidth="1"/>
    <col min="13572" max="13824" width="9.140625" style="9" customWidth="1"/>
    <col min="13825" max="13825" width="6.140625" style="9" customWidth="1"/>
    <col min="13826" max="13826" width="60.7109375" style="9" customWidth="1"/>
    <col min="13827" max="13827" width="20.421875" style="9" customWidth="1"/>
    <col min="13828" max="14080" width="9.140625" style="9" customWidth="1"/>
    <col min="14081" max="14081" width="6.140625" style="9" customWidth="1"/>
    <col min="14082" max="14082" width="60.7109375" style="9" customWidth="1"/>
    <col min="14083" max="14083" width="20.421875" style="9" customWidth="1"/>
    <col min="14084" max="14336" width="9.140625" style="9" customWidth="1"/>
    <col min="14337" max="14337" width="6.140625" style="9" customWidth="1"/>
    <col min="14338" max="14338" width="60.7109375" style="9" customWidth="1"/>
    <col min="14339" max="14339" width="20.421875" style="9" customWidth="1"/>
    <col min="14340" max="14592" width="9.140625" style="9" customWidth="1"/>
    <col min="14593" max="14593" width="6.140625" style="9" customWidth="1"/>
    <col min="14594" max="14594" width="60.7109375" style="9" customWidth="1"/>
    <col min="14595" max="14595" width="20.421875" style="9" customWidth="1"/>
    <col min="14596" max="14848" width="9.140625" style="9" customWidth="1"/>
    <col min="14849" max="14849" width="6.140625" style="9" customWidth="1"/>
    <col min="14850" max="14850" width="60.7109375" style="9" customWidth="1"/>
    <col min="14851" max="14851" width="20.421875" style="9" customWidth="1"/>
    <col min="14852" max="15104" width="9.140625" style="9" customWidth="1"/>
    <col min="15105" max="15105" width="6.140625" style="9" customWidth="1"/>
    <col min="15106" max="15106" width="60.7109375" style="9" customWidth="1"/>
    <col min="15107" max="15107" width="20.421875" style="9" customWidth="1"/>
    <col min="15108" max="15360" width="9.140625" style="9" customWidth="1"/>
    <col min="15361" max="15361" width="6.140625" style="9" customWidth="1"/>
    <col min="15362" max="15362" width="60.7109375" style="9" customWidth="1"/>
    <col min="15363" max="15363" width="20.421875" style="9" customWidth="1"/>
    <col min="15364" max="15616" width="9.140625" style="9" customWidth="1"/>
    <col min="15617" max="15617" width="6.140625" style="9" customWidth="1"/>
    <col min="15618" max="15618" width="60.7109375" style="9" customWidth="1"/>
    <col min="15619" max="15619" width="20.421875" style="9" customWidth="1"/>
    <col min="15620" max="15872" width="9.140625" style="9" customWidth="1"/>
    <col min="15873" max="15873" width="6.140625" style="9" customWidth="1"/>
    <col min="15874" max="15874" width="60.7109375" style="9" customWidth="1"/>
    <col min="15875" max="15875" width="20.421875" style="9" customWidth="1"/>
    <col min="15876" max="16128" width="9.140625" style="9" customWidth="1"/>
    <col min="16129" max="16129" width="6.140625" style="9" customWidth="1"/>
    <col min="16130" max="16130" width="60.7109375" style="9" customWidth="1"/>
    <col min="16131" max="16131" width="20.421875" style="9" customWidth="1"/>
    <col min="16132" max="16384" width="9.140625" style="9" customWidth="1"/>
  </cols>
  <sheetData>
    <row r="1" spans="1:3" ht="15">
      <c r="A1" s="237" t="s">
        <v>718</v>
      </c>
      <c r="B1" s="237"/>
      <c r="C1" s="237"/>
    </row>
    <row r="2" spans="1:3" ht="15">
      <c r="A2" s="37"/>
      <c r="B2" s="37"/>
      <c r="C2" s="37"/>
    </row>
    <row r="3" spans="1:3" ht="15.75">
      <c r="A3" s="238" t="s">
        <v>428</v>
      </c>
      <c r="B3" s="238"/>
      <c r="C3" s="238"/>
    </row>
    <row r="4" spans="1:3" ht="15">
      <c r="A4" s="37"/>
      <c r="B4" s="37"/>
      <c r="C4" s="37"/>
    </row>
    <row r="5" spans="1:3" ht="15.75" thickBot="1">
      <c r="A5" s="37"/>
      <c r="B5" s="37"/>
      <c r="C5" s="77" t="s">
        <v>36</v>
      </c>
    </row>
    <row r="6" spans="1:3" ht="42.75" customHeight="1">
      <c r="A6" s="78" t="s">
        <v>39</v>
      </c>
      <c r="B6" s="78" t="s">
        <v>40</v>
      </c>
      <c r="C6" s="78" t="s">
        <v>300</v>
      </c>
    </row>
    <row r="7" spans="1:3" ht="31.5">
      <c r="A7" s="65" t="s">
        <v>114</v>
      </c>
      <c r="B7" s="66" t="s">
        <v>430</v>
      </c>
      <c r="C7" s="67">
        <f>SUM(C8:C9)</f>
        <v>13787</v>
      </c>
    </row>
    <row r="8" spans="1:3" ht="15.75">
      <c r="A8" s="68" t="s">
        <v>116</v>
      </c>
      <c r="B8" s="69" t="s">
        <v>163</v>
      </c>
      <c r="C8" s="70">
        <v>13768</v>
      </c>
    </row>
    <row r="9" spans="1:3" ht="15.75">
      <c r="A9" s="68" t="s">
        <v>118</v>
      </c>
      <c r="B9" s="69" t="s">
        <v>164</v>
      </c>
      <c r="C9" s="70">
        <v>19</v>
      </c>
    </row>
    <row r="10" spans="1:3" ht="15.75">
      <c r="A10" s="68" t="s">
        <v>120</v>
      </c>
      <c r="B10" s="69" t="s">
        <v>432</v>
      </c>
      <c r="C10" s="70">
        <v>205656</v>
      </c>
    </row>
    <row r="11" spans="1:3" ht="15.75">
      <c r="A11" s="68" t="s">
        <v>129</v>
      </c>
      <c r="B11" s="69" t="s">
        <v>433</v>
      </c>
      <c r="C11" s="70">
        <v>186253</v>
      </c>
    </row>
    <row r="12" spans="1:3" ht="15.75">
      <c r="A12" s="68" t="s">
        <v>131</v>
      </c>
      <c r="B12" s="69" t="s">
        <v>429</v>
      </c>
      <c r="C12" s="70">
        <v>19295</v>
      </c>
    </row>
    <row r="13" spans="1:3" ht="31.5">
      <c r="A13" s="71" t="s">
        <v>135</v>
      </c>
      <c r="B13" s="72" t="s">
        <v>431</v>
      </c>
      <c r="C13" s="73">
        <f>SUM(C14:C15)</f>
        <v>13895</v>
      </c>
    </row>
    <row r="14" spans="1:3" ht="15.75">
      <c r="A14" s="68" t="s">
        <v>137</v>
      </c>
      <c r="B14" s="69" t="s">
        <v>163</v>
      </c>
      <c r="C14" s="70">
        <v>13859</v>
      </c>
    </row>
    <row r="15" spans="1:3" ht="16.5" thickBot="1">
      <c r="A15" s="74" t="s">
        <v>139</v>
      </c>
      <c r="B15" s="75" t="s">
        <v>164</v>
      </c>
      <c r="C15" s="76">
        <v>36</v>
      </c>
    </row>
    <row r="16" spans="1:3" ht="15">
      <c r="A16" s="37"/>
      <c r="B16" s="37"/>
      <c r="C16" s="37"/>
    </row>
  </sheetData>
  <sheetProtection password="F799" sheet="1" objects="1" scenarios="1"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selection activeCell="A2" sqref="A2:C2"/>
    </sheetView>
  </sheetViews>
  <sheetFormatPr defaultColWidth="9.140625" defaultRowHeight="15"/>
  <cols>
    <col min="1" max="1" width="7.57421875" style="9" customWidth="1"/>
    <col min="2" max="2" width="38.140625" style="9" customWidth="1"/>
    <col min="3" max="3" width="11.8515625" style="9" customWidth="1"/>
    <col min="4" max="4" width="11.57421875" style="9" customWidth="1"/>
    <col min="5" max="5" width="11.28125" style="9" customWidth="1"/>
    <col min="6" max="256" width="9.140625" style="9" customWidth="1"/>
    <col min="257" max="257" width="7.57421875" style="9" customWidth="1"/>
    <col min="258" max="258" width="38.140625" style="9" customWidth="1"/>
    <col min="259" max="259" width="11.8515625" style="9" customWidth="1"/>
    <col min="260" max="260" width="10.421875" style="9" customWidth="1"/>
    <col min="261" max="261" width="11.28125" style="9" customWidth="1"/>
    <col min="262" max="512" width="9.140625" style="9" customWidth="1"/>
    <col min="513" max="513" width="7.57421875" style="9" customWidth="1"/>
    <col min="514" max="514" width="38.140625" style="9" customWidth="1"/>
    <col min="515" max="515" width="11.8515625" style="9" customWidth="1"/>
    <col min="516" max="516" width="10.421875" style="9" customWidth="1"/>
    <col min="517" max="517" width="11.28125" style="9" customWidth="1"/>
    <col min="518" max="768" width="9.140625" style="9" customWidth="1"/>
    <col min="769" max="769" width="7.57421875" style="9" customWidth="1"/>
    <col min="770" max="770" width="38.140625" style="9" customWidth="1"/>
    <col min="771" max="771" width="11.8515625" style="9" customWidth="1"/>
    <col min="772" max="772" width="10.421875" style="9" customWidth="1"/>
    <col min="773" max="773" width="11.28125" style="9" customWidth="1"/>
    <col min="774" max="1024" width="9.140625" style="9" customWidth="1"/>
    <col min="1025" max="1025" width="7.57421875" style="9" customWidth="1"/>
    <col min="1026" max="1026" width="38.140625" style="9" customWidth="1"/>
    <col min="1027" max="1027" width="11.8515625" style="9" customWidth="1"/>
    <col min="1028" max="1028" width="10.421875" style="9" customWidth="1"/>
    <col min="1029" max="1029" width="11.28125" style="9" customWidth="1"/>
    <col min="1030" max="1280" width="9.140625" style="9" customWidth="1"/>
    <col min="1281" max="1281" width="7.57421875" style="9" customWidth="1"/>
    <col min="1282" max="1282" width="38.140625" style="9" customWidth="1"/>
    <col min="1283" max="1283" width="11.8515625" style="9" customWidth="1"/>
    <col min="1284" max="1284" width="10.421875" style="9" customWidth="1"/>
    <col min="1285" max="1285" width="11.28125" style="9" customWidth="1"/>
    <col min="1286" max="1536" width="9.140625" style="9" customWidth="1"/>
    <col min="1537" max="1537" width="7.57421875" style="9" customWidth="1"/>
    <col min="1538" max="1538" width="38.140625" style="9" customWidth="1"/>
    <col min="1539" max="1539" width="11.8515625" style="9" customWidth="1"/>
    <col min="1540" max="1540" width="10.421875" style="9" customWidth="1"/>
    <col min="1541" max="1541" width="11.28125" style="9" customWidth="1"/>
    <col min="1542" max="1792" width="9.140625" style="9" customWidth="1"/>
    <col min="1793" max="1793" width="7.57421875" style="9" customWidth="1"/>
    <col min="1794" max="1794" width="38.140625" style="9" customWidth="1"/>
    <col min="1795" max="1795" width="11.8515625" style="9" customWidth="1"/>
    <col min="1796" max="1796" width="10.421875" style="9" customWidth="1"/>
    <col min="1797" max="1797" width="11.28125" style="9" customWidth="1"/>
    <col min="1798" max="2048" width="9.140625" style="9" customWidth="1"/>
    <col min="2049" max="2049" width="7.57421875" style="9" customWidth="1"/>
    <col min="2050" max="2050" width="38.140625" style="9" customWidth="1"/>
    <col min="2051" max="2051" width="11.8515625" style="9" customWidth="1"/>
    <col min="2052" max="2052" width="10.421875" style="9" customWidth="1"/>
    <col min="2053" max="2053" width="11.28125" style="9" customWidth="1"/>
    <col min="2054" max="2304" width="9.140625" style="9" customWidth="1"/>
    <col min="2305" max="2305" width="7.57421875" style="9" customWidth="1"/>
    <col min="2306" max="2306" width="38.140625" style="9" customWidth="1"/>
    <col min="2307" max="2307" width="11.8515625" style="9" customWidth="1"/>
    <col min="2308" max="2308" width="10.421875" style="9" customWidth="1"/>
    <col min="2309" max="2309" width="11.28125" style="9" customWidth="1"/>
    <col min="2310" max="2560" width="9.140625" style="9" customWidth="1"/>
    <col min="2561" max="2561" width="7.57421875" style="9" customWidth="1"/>
    <col min="2562" max="2562" width="38.140625" style="9" customWidth="1"/>
    <col min="2563" max="2563" width="11.8515625" style="9" customWidth="1"/>
    <col min="2564" max="2564" width="10.421875" style="9" customWidth="1"/>
    <col min="2565" max="2565" width="11.28125" style="9" customWidth="1"/>
    <col min="2566" max="2816" width="9.140625" style="9" customWidth="1"/>
    <col min="2817" max="2817" width="7.57421875" style="9" customWidth="1"/>
    <col min="2818" max="2818" width="38.140625" style="9" customWidth="1"/>
    <col min="2819" max="2819" width="11.8515625" style="9" customWidth="1"/>
    <col min="2820" max="2820" width="10.421875" style="9" customWidth="1"/>
    <col min="2821" max="2821" width="11.28125" style="9" customWidth="1"/>
    <col min="2822" max="3072" width="9.140625" style="9" customWidth="1"/>
    <col min="3073" max="3073" width="7.57421875" style="9" customWidth="1"/>
    <col min="3074" max="3074" width="38.140625" style="9" customWidth="1"/>
    <col min="3075" max="3075" width="11.8515625" style="9" customWidth="1"/>
    <col min="3076" max="3076" width="10.421875" style="9" customWidth="1"/>
    <col min="3077" max="3077" width="11.28125" style="9" customWidth="1"/>
    <col min="3078" max="3328" width="9.140625" style="9" customWidth="1"/>
    <col min="3329" max="3329" width="7.57421875" style="9" customWidth="1"/>
    <col min="3330" max="3330" width="38.140625" style="9" customWidth="1"/>
    <col min="3331" max="3331" width="11.8515625" style="9" customWidth="1"/>
    <col min="3332" max="3332" width="10.421875" style="9" customWidth="1"/>
    <col min="3333" max="3333" width="11.28125" style="9" customWidth="1"/>
    <col min="3334" max="3584" width="9.140625" style="9" customWidth="1"/>
    <col min="3585" max="3585" width="7.57421875" style="9" customWidth="1"/>
    <col min="3586" max="3586" width="38.140625" style="9" customWidth="1"/>
    <col min="3587" max="3587" width="11.8515625" style="9" customWidth="1"/>
    <col min="3588" max="3588" width="10.421875" style="9" customWidth="1"/>
    <col min="3589" max="3589" width="11.28125" style="9" customWidth="1"/>
    <col min="3590" max="3840" width="9.140625" style="9" customWidth="1"/>
    <col min="3841" max="3841" width="7.57421875" style="9" customWidth="1"/>
    <col min="3842" max="3842" width="38.140625" style="9" customWidth="1"/>
    <col min="3843" max="3843" width="11.8515625" style="9" customWidth="1"/>
    <col min="3844" max="3844" width="10.421875" style="9" customWidth="1"/>
    <col min="3845" max="3845" width="11.28125" style="9" customWidth="1"/>
    <col min="3846" max="4096" width="9.140625" style="9" customWidth="1"/>
    <col min="4097" max="4097" width="7.57421875" style="9" customWidth="1"/>
    <col min="4098" max="4098" width="38.140625" style="9" customWidth="1"/>
    <col min="4099" max="4099" width="11.8515625" style="9" customWidth="1"/>
    <col min="4100" max="4100" width="10.421875" style="9" customWidth="1"/>
    <col min="4101" max="4101" width="11.28125" style="9" customWidth="1"/>
    <col min="4102" max="4352" width="9.140625" style="9" customWidth="1"/>
    <col min="4353" max="4353" width="7.57421875" style="9" customWidth="1"/>
    <col min="4354" max="4354" width="38.140625" style="9" customWidth="1"/>
    <col min="4355" max="4355" width="11.8515625" style="9" customWidth="1"/>
    <col min="4356" max="4356" width="10.421875" style="9" customWidth="1"/>
    <col min="4357" max="4357" width="11.28125" style="9" customWidth="1"/>
    <col min="4358" max="4608" width="9.140625" style="9" customWidth="1"/>
    <col min="4609" max="4609" width="7.57421875" style="9" customWidth="1"/>
    <col min="4610" max="4610" width="38.140625" style="9" customWidth="1"/>
    <col min="4611" max="4611" width="11.8515625" style="9" customWidth="1"/>
    <col min="4612" max="4612" width="10.421875" style="9" customWidth="1"/>
    <col min="4613" max="4613" width="11.28125" style="9" customWidth="1"/>
    <col min="4614" max="4864" width="9.140625" style="9" customWidth="1"/>
    <col min="4865" max="4865" width="7.57421875" style="9" customWidth="1"/>
    <col min="4866" max="4866" width="38.140625" style="9" customWidth="1"/>
    <col min="4867" max="4867" width="11.8515625" style="9" customWidth="1"/>
    <col min="4868" max="4868" width="10.421875" style="9" customWidth="1"/>
    <col min="4869" max="4869" width="11.28125" style="9" customWidth="1"/>
    <col min="4870" max="5120" width="9.140625" style="9" customWidth="1"/>
    <col min="5121" max="5121" width="7.57421875" style="9" customWidth="1"/>
    <col min="5122" max="5122" width="38.140625" style="9" customWidth="1"/>
    <col min="5123" max="5123" width="11.8515625" style="9" customWidth="1"/>
    <col min="5124" max="5124" width="10.421875" style="9" customWidth="1"/>
    <col min="5125" max="5125" width="11.28125" style="9" customWidth="1"/>
    <col min="5126" max="5376" width="9.140625" style="9" customWidth="1"/>
    <col min="5377" max="5377" width="7.57421875" style="9" customWidth="1"/>
    <col min="5378" max="5378" width="38.140625" style="9" customWidth="1"/>
    <col min="5379" max="5379" width="11.8515625" style="9" customWidth="1"/>
    <col min="5380" max="5380" width="10.421875" style="9" customWidth="1"/>
    <col min="5381" max="5381" width="11.28125" style="9" customWidth="1"/>
    <col min="5382" max="5632" width="9.140625" style="9" customWidth="1"/>
    <col min="5633" max="5633" width="7.57421875" style="9" customWidth="1"/>
    <col min="5634" max="5634" width="38.140625" style="9" customWidth="1"/>
    <col min="5635" max="5635" width="11.8515625" style="9" customWidth="1"/>
    <col min="5636" max="5636" width="10.421875" style="9" customWidth="1"/>
    <col min="5637" max="5637" width="11.28125" style="9" customWidth="1"/>
    <col min="5638" max="5888" width="9.140625" style="9" customWidth="1"/>
    <col min="5889" max="5889" width="7.57421875" style="9" customWidth="1"/>
    <col min="5890" max="5890" width="38.140625" style="9" customWidth="1"/>
    <col min="5891" max="5891" width="11.8515625" style="9" customWidth="1"/>
    <col min="5892" max="5892" width="10.421875" style="9" customWidth="1"/>
    <col min="5893" max="5893" width="11.28125" style="9" customWidth="1"/>
    <col min="5894" max="6144" width="9.140625" style="9" customWidth="1"/>
    <col min="6145" max="6145" width="7.57421875" style="9" customWidth="1"/>
    <col min="6146" max="6146" width="38.140625" style="9" customWidth="1"/>
    <col min="6147" max="6147" width="11.8515625" style="9" customWidth="1"/>
    <col min="6148" max="6148" width="10.421875" style="9" customWidth="1"/>
    <col min="6149" max="6149" width="11.28125" style="9" customWidth="1"/>
    <col min="6150" max="6400" width="9.140625" style="9" customWidth="1"/>
    <col min="6401" max="6401" width="7.57421875" style="9" customWidth="1"/>
    <col min="6402" max="6402" width="38.140625" style="9" customWidth="1"/>
    <col min="6403" max="6403" width="11.8515625" style="9" customWidth="1"/>
    <col min="6404" max="6404" width="10.421875" style="9" customWidth="1"/>
    <col min="6405" max="6405" width="11.28125" style="9" customWidth="1"/>
    <col min="6406" max="6656" width="9.140625" style="9" customWidth="1"/>
    <col min="6657" max="6657" width="7.57421875" style="9" customWidth="1"/>
    <col min="6658" max="6658" width="38.140625" style="9" customWidth="1"/>
    <col min="6659" max="6659" width="11.8515625" style="9" customWidth="1"/>
    <col min="6660" max="6660" width="10.421875" style="9" customWidth="1"/>
    <col min="6661" max="6661" width="11.28125" style="9" customWidth="1"/>
    <col min="6662" max="6912" width="9.140625" style="9" customWidth="1"/>
    <col min="6913" max="6913" width="7.57421875" style="9" customWidth="1"/>
    <col min="6914" max="6914" width="38.140625" style="9" customWidth="1"/>
    <col min="6915" max="6915" width="11.8515625" style="9" customWidth="1"/>
    <col min="6916" max="6916" width="10.421875" style="9" customWidth="1"/>
    <col min="6917" max="6917" width="11.28125" style="9" customWidth="1"/>
    <col min="6918" max="7168" width="9.140625" style="9" customWidth="1"/>
    <col min="7169" max="7169" width="7.57421875" style="9" customWidth="1"/>
    <col min="7170" max="7170" width="38.140625" style="9" customWidth="1"/>
    <col min="7171" max="7171" width="11.8515625" style="9" customWidth="1"/>
    <col min="7172" max="7172" width="10.421875" style="9" customWidth="1"/>
    <col min="7173" max="7173" width="11.28125" style="9" customWidth="1"/>
    <col min="7174" max="7424" width="9.140625" style="9" customWidth="1"/>
    <col min="7425" max="7425" width="7.57421875" style="9" customWidth="1"/>
    <col min="7426" max="7426" width="38.140625" style="9" customWidth="1"/>
    <col min="7427" max="7427" width="11.8515625" style="9" customWidth="1"/>
    <col min="7428" max="7428" width="10.421875" style="9" customWidth="1"/>
    <col min="7429" max="7429" width="11.28125" style="9" customWidth="1"/>
    <col min="7430" max="7680" width="9.140625" style="9" customWidth="1"/>
    <col min="7681" max="7681" width="7.57421875" style="9" customWidth="1"/>
    <col min="7682" max="7682" width="38.140625" style="9" customWidth="1"/>
    <col min="7683" max="7683" width="11.8515625" style="9" customWidth="1"/>
    <col min="7684" max="7684" width="10.421875" style="9" customWidth="1"/>
    <col min="7685" max="7685" width="11.28125" style="9" customWidth="1"/>
    <col min="7686" max="7936" width="9.140625" style="9" customWidth="1"/>
    <col min="7937" max="7937" width="7.57421875" style="9" customWidth="1"/>
    <col min="7938" max="7938" width="38.140625" style="9" customWidth="1"/>
    <col min="7939" max="7939" width="11.8515625" style="9" customWidth="1"/>
    <col min="7940" max="7940" width="10.421875" style="9" customWidth="1"/>
    <col min="7941" max="7941" width="11.28125" style="9" customWidth="1"/>
    <col min="7942" max="8192" width="9.140625" style="9" customWidth="1"/>
    <col min="8193" max="8193" width="7.57421875" style="9" customWidth="1"/>
    <col min="8194" max="8194" width="38.140625" style="9" customWidth="1"/>
    <col min="8195" max="8195" width="11.8515625" style="9" customWidth="1"/>
    <col min="8196" max="8196" width="10.421875" style="9" customWidth="1"/>
    <col min="8197" max="8197" width="11.28125" style="9" customWidth="1"/>
    <col min="8198" max="8448" width="9.140625" style="9" customWidth="1"/>
    <col min="8449" max="8449" width="7.57421875" style="9" customWidth="1"/>
    <col min="8450" max="8450" width="38.140625" style="9" customWidth="1"/>
    <col min="8451" max="8451" width="11.8515625" style="9" customWidth="1"/>
    <col min="8452" max="8452" width="10.421875" style="9" customWidth="1"/>
    <col min="8453" max="8453" width="11.28125" style="9" customWidth="1"/>
    <col min="8454" max="8704" width="9.140625" style="9" customWidth="1"/>
    <col min="8705" max="8705" width="7.57421875" style="9" customWidth="1"/>
    <col min="8706" max="8706" width="38.140625" style="9" customWidth="1"/>
    <col min="8707" max="8707" width="11.8515625" style="9" customWidth="1"/>
    <col min="8708" max="8708" width="10.421875" style="9" customWidth="1"/>
    <col min="8709" max="8709" width="11.28125" style="9" customWidth="1"/>
    <col min="8710" max="8960" width="9.140625" style="9" customWidth="1"/>
    <col min="8961" max="8961" width="7.57421875" style="9" customWidth="1"/>
    <col min="8962" max="8962" width="38.140625" style="9" customWidth="1"/>
    <col min="8963" max="8963" width="11.8515625" style="9" customWidth="1"/>
    <col min="8964" max="8964" width="10.421875" style="9" customWidth="1"/>
    <col min="8965" max="8965" width="11.28125" style="9" customWidth="1"/>
    <col min="8966" max="9216" width="9.140625" style="9" customWidth="1"/>
    <col min="9217" max="9217" width="7.57421875" style="9" customWidth="1"/>
    <col min="9218" max="9218" width="38.140625" style="9" customWidth="1"/>
    <col min="9219" max="9219" width="11.8515625" style="9" customWidth="1"/>
    <col min="9220" max="9220" width="10.421875" style="9" customWidth="1"/>
    <col min="9221" max="9221" width="11.28125" style="9" customWidth="1"/>
    <col min="9222" max="9472" width="9.140625" style="9" customWidth="1"/>
    <col min="9473" max="9473" width="7.57421875" style="9" customWidth="1"/>
    <col min="9474" max="9474" width="38.140625" style="9" customWidth="1"/>
    <col min="9475" max="9475" width="11.8515625" style="9" customWidth="1"/>
    <col min="9476" max="9476" width="10.421875" style="9" customWidth="1"/>
    <col min="9477" max="9477" width="11.28125" style="9" customWidth="1"/>
    <col min="9478" max="9728" width="9.140625" style="9" customWidth="1"/>
    <col min="9729" max="9729" width="7.57421875" style="9" customWidth="1"/>
    <col min="9730" max="9730" width="38.140625" style="9" customWidth="1"/>
    <col min="9731" max="9731" width="11.8515625" style="9" customWidth="1"/>
    <col min="9732" max="9732" width="10.421875" style="9" customWidth="1"/>
    <col min="9733" max="9733" width="11.28125" style="9" customWidth="1"/>
    <col min="9734" max="9984" width="9.140625" style="9" customWidth="1"/>
    <col min="9985" max="9985" width="7.57421875" style="9" customWidth="1"/>
    <col min="9986" max="9986" width="38.140625" style="9" customWidth="1"/>
    <col min="9987" max="9987" width="11.8515625" style="9" customWidth="1"/>
    <col min="9988" max="9988" width="10.421875" style="9" customWidth="1"/>
    <col min="9989" max="9989" width="11.28125" style="9" customWidth="1"/>
    <col min="9990" max="10240" width="9.140625" style="9" customWidth="1"/>
    <col min="10241" max="10241" width="7.57421875" style="9" customWidth="1"/>
    <col min="10242" max="10242" width="38.140625" style="9" customWidth="1"/>
    <col min="10243" max="10243" width="11.8515625" style="9" customWidth="1"/>
    <col min="10244" max="10244" width="10.421875" style="9" customWidth="1"/>
    <col min="10245" max="10245" width="11.28125" style="9" customWidth="1"/>
    <col min="10246" max="10496" width="9.140625" style="9" customWidth="1"/>
    <col min="10497" max="10497" width="7.57421875" style="9" customWidth="1"/>
    <col min="10498" max="10498" width="38.140625" style="9" customWidth="1"/>
    <col min="10499" max="10499" width="11.8515625" style="9" customWidth="1"/>
    <col min="10500" max="10500" width="10.421875" style="9" customWidth="1"/>
    <col min="10501" max="10501" width="11.28125" style="9" customWidth="1"/>
    <col min="10502" max="10752" width="9.140625" style="9" customWidth="1"/>
    <col min="10753" max="10753" width="7.57421875" style="9" customWidth="1"/>
    <col min="10754" max="10754" width="38.140625" style="9" customWidth="1"/>
    <col min="10755" max="10755" width="11.8515625" style="9" customWidth="1"/>
    <col min="10756" max="10756" width="10.421875" style="9" customWidth="1"/>
    <col min="10757" max="10757" width="11.28125" style="9" customWidth="1"/>
    <col min="10758" max="11008" width="9.140625" style="9" customWidth="1"/>
    <col min="11009" max="11009" width="7.57421875" style="9" customWidth="1"/>
    <col min="11010" max="11010" width="38.140625" style="9" customWidth="1"/>
    <col min="11011" max="11011" width="11.8515625" style="9" customWidth="1"/>
    <col min="11012" max="11012" width="10.421875" style="9" customWidth="1"/>
    <col min="11013" max="11013" width="11.28125" style="9" customWidth="1"/>
    <col min="11014" max="11264" width="9.140625" style="9" customWidth="1"/>
    <col min="11265" max="11265" width="7.57421875" style="9" customWidth="1"/>
    <col min="11266" max="11266" width="38.140625" style="9" customWidth="1"/>
    <col min="11267" max="11267" width="11.8515625" style="9" customWidth="1"/>
    <col min="11268" max="11268" width="10.421875" style="9" customWidth="1"/>
    <col min="11269" max="11269" width="11.28125" style="9" customWidth="1"/>
    <col min="11270" max="11520" width="9.140625" style="9" customWidth="1"/>
    <col min="11521" max="11521" width="7.57421875" style="9" customWidth="1"/>
    <col min="11522" max="11522" width="38.140625" style="9" customWidth="1"/>
    <col min="11523" max="11523" width="11.8515625" style="9" customWidth="1"/>
    <col min="11524" max="11524" width="10.421875" style="9" customWidth="1"/>
    <col min="11525" max="11525" width="11.28125" style="9" customWidth="1"/>
    <col min="11526" max="11776" width="9.140625" style="9" customWidth="1"/>
    <col min="11777" max="11777" width="7.57421875" style="9" customWidth="1"/>
    <col min="11778" max="11778" width="38.140625" style="9" customWidth="1"/>
    <col min="11779" max="11779" width="11.8515625" style="9" customWidth="1"/>
    <col min="11780" max="11780" width="10.421875" style="9" customWidth="1"/>
    <col min="11781" max="11781" width="11.28125" style="9" customWidth="1"/>
    <col min="11782" max="12032" width="9.140625" style="9" customWidth="1"/>
    <col min="12033" max="12033" width="7.57421875" style="9" customWidth="1"/>
    <col min="12034" max="12034" width="38.140625" style="9" customWidth="1"/>
    <col min="12035" max="12035" width="11.8515625" style="9" customWidth="1"/>
    <col min="12036" max="12036" width="10.421875" style="9" customWidth="1"/>
    <col min="12037" max="12037" width="11.28125" style="9" customWidth="1"/>
    <col min="12038" max="12288" width="9.140625" style="9" customWidth="1"/>
    <col min="12289" max="12289" width="7.57421875" style="9" customWidth="1"/>
    <col min="12290" max="12290" width="38.140625" style="9" customWidth="1"/>
    <col min="12291" max="12291" width="11.8515625" style="9" customWidth="1"/>
    <col min="12292" max="12292" width="10.421875" style="9" customWidth="1"/>
    <col min="12293" max="12293" width="11.28125" style="9" customWidth="1"/>
    <col min="12294" max="12544" width="9.140625" style="9" customWidth="1"/>
    <col min="12545" max="12545" width="7.57421875" style="9" customWidth="1"/>
    <col min="12546" max="12546" width="38.140625" style="9" customWidth="1"/>
    <col min="12547" max="12547" width="11.8515625" style="9" customWidth="1"/>
    <col min="12548" max="12548" width="10.421875" style="9" customWidth="1"/>
    <col min="12549" max="12549" width="11.28125" style="9" customWidth="1"/>
    <col min="12550" max="12800" width="9.140625" style="9" customWidth="1"/>
    <col min="12801" max="12801" width="7.57421875" style="9" customWidth="1"/>
    <col min="12802" max="12802" width="38.140625" style="9" customWidth="1"/>
    <col min="12803" max="12803" width="11.8515625" style="9" customWidth="1"/>
    <col min="12804" max="12804" width="10.421875" style="9" customWidth="1"/>
    <col min="12805" max="12805" width="11.28125" style="9" customWidth="1"/>
    <col min="12806" max="13056" width="9.140625" style="9" customWidth="1"/>
    <col min="13057" max="13057" width="7.57421875" style="9" customWidth="1"/>
    <col min="13058" max="13058" width="38.140625" style="9" customWidth="1"/>
    <col min="13059" max="13059" width="11.8515625" style="9" customWidth="1"/>
    <col min="13060" max="13060" width="10.421875" style="9" customWidth="1"/>
    <col min="13061" max="13061" width="11.28125" style="9" customWidth="1"/>
    <col min="13062" max="13312" width="9.140625" style="9" customWidth="1"/>
    <col min="13313" max="13313" width="7.57421875" style="9" customWidth="1"/>
    <col min="13314" max="13314" width="38.140625" style="9" customWidth="1"/>
    <col min="13315" max="13315" width="11.8515625" style="9" customWidth="1"/>
    <col min="13316" max="13316" width="10.421875" style="9" customWidth="1"/>
    <col min="13317" max="13317" width="11.28125" style="9" customWidth="1"/>
    <col min="13318" max="13568" width="9.140625" style="9" customWidth="1"/>
    <col min="13569" max="13569" width="7.57421875" style="9" customWidth="1"/>
    <col min="13570" max="13570" width="38.140625" style="9" customWidth="1"/>
    <col min="13571" max="13571" width="11.8515625" style="9" customWidth="1"/>
    <col min="13572" max="13572" width="10.421875" style="9" customWidth="1"/>
    <col min="13573" max="13573" width="11.28125" style="9" customWidth="1"/>
    <col min="13574" max="13824" width="9.140625" style="9" customWidth="1"/>
    <col min="13825" max="13825" width="7.57421875" style="9" customWidth="1"/>
    <col min="13826" max="13826" width="38.140625" style="9" customWidth="1"/>
    <col min="13827" max="13827" width="11.8515625" style="9" customWidth="1"/>
    <col min="13828" max="13828" width="10.421875" style="9" customWidth="1"/>
    <col min="13829" max="13829" width="11.28125" style="9" customWidth="1"/>
    <col min="13830" max="14080" width="9.140625" style="9" customWidth="1"/>
    <col min="14081" max="14081" width="7.57421875" style="9" customWidth="1"/>
    <col min="14082" max="14082" width="38.140625" style="9" customWidth="1"/>
    <col min="14083" max="14083" width="11.8515625" style="9" customWidth="1"/>
    <col min="14084" max="14084" width="10.421875" style="9" customWidth="1"/>
    <col min="14085" max="14085" width="11.28125" style="9" customWidth="1"/>
    <col min="14086" max="14336" width="9.140625" style="9" customWidth="1"/>
    <col min="14337" max="14337" width="7.57421875" style="9" customWidth="1"/>
    <col min="14338" max="14338" width="38.140625" style="9" customWidth="1"/>
    <col min="14339" max="14339" width="11.8515625" style="9" customWidth="1"/>
    <col min="14340" max="14340" width="10.421875" style="9" customWidth="1"/>
    <col min="14341" max="14341" width="11.28125" style="9" customWidth="1"/>
    <col min="14342" max="14592" width="9.140625" style="9" customWidth="1"/>
    <col min="14593" max="14593" width="7.57421875" style="9" customWidth="1"/>
    <col min="14594" max="14594" width="38.140625" style="9" customWidth="1"/>
    <col min="14595" max="14595" width="11.8515625" style="9" customWidth="1"/>
    <col min="14596" max="14596" width="10.421875" style="9" customWidth="1"/>
    <col min="14597" max="14597" width="11.28125" style="9" customWidth="1"/>
    <col min="14598" max="14848" width="9.140625" style="9" customWidth="1"/>
    <col min="14849" max="14849" width="7.57421875" style="9" customWidth="1"/>
    <col min="14850" max="14850" width="38.140625" style="9" customWidth="1"/>
    <col min="14851" max="14851" width="11.8515625" style="9" customWidth="1"/>
    <col min="14852" max="14852" width="10.421875" style="9" customWidth="1"/>
    <col min="14853" max="14853" width="11.28125" style="9" customWidth="1"/>
    <col min="14854" max="15104" width="9.140625" style="9" customWidth="1"/>
    <col min="15105" max="15105" width="7.57421875" style="9" customWidth="1"/>
    <col min="15106" max="15106" width="38.140625" style="9" customWidth="1"/>
    <col min="15107" max="15107" width="11.8515625" style="9" customWidth="1"/>
    <col min="15108" max="15108" width="10.421875" style="9" customWidth="1"/>
    <col min="15109" max="15109" width="11.28125" style="9" customWidth="1"/>
    <col min="15110" max="15360" width="9.140625" style="9" customWidth="1"/>
    <col min="15361" max="15361" width="7.57421875" style="9" customWidth="1"/>
    <col min="15362" max="15362" width="38.140625" style="9" customWidth="1"/>
    <col min="15363" max="15363" width="11.8515625" style="9" customWidth="1"/>
    <col min="15364" max="15364" width="10.421875" style="9" customWidth="1"/>
    <col min="15365" max="15365" width="11.28125" style="9" customWidth="1"/>
    <col min="15366" max="15616" width="9.140625" style="9" customWidth="1"/>
    <col min="15617" max="15617" width="7.57421875" style="9" customWidth="1"/>
    <col min="15618" max="15618" width="38.140625" style="9" customWidth="1"/>
    <col min="15619" max="15619" width="11.8515625" style="9" customWidth="1"/>
    <col min="15620" max="15620" width="10.421875" style="9" customWidth="1"/>
    <col min="15621" max="15621" width="11.28125" style="9" customWidth="1"/>
    <col min="15622" max="15872" width="9.140625" style="9" customWidth="1"/>
    <col min="15873" max="15873" width="7.57421875" style="9" customWidth="1"/>
    <col min="15874" max="15874" width="38.140625" style="9" customWidth="1"/>
    <col min="15875" max="15875" width="11.8515625" style="9" customWidth="1"/>
    <col min="15876" max="15876" width="10.421875" style="9" customWidth="1"/>
    <col min="15877" max="15877" width="11.28125" style="9" customWidth="1"/>
    <col min="15878" max="16128" width="9.140625" style="9" customWidth="1"/>
    <col min="16129" max="16129" width="7.57421875" style="9" customWidth="1"/>
    <col min="16130" max="16130" width="38.140625" style="9" customWidth="1"/>
    <col min="16131" max="16131" width="11.8515625" style="9" customWidth="1"/>
    <col min="16132" max="16132" width="10.421875" style="9" customWidth="1"/>
    <col min="16133" max="16133" width="11.28125" style="9" customWidth="1"/>
    <col min="16134" max="16384" width="9.140625" style="9" customWidth="1"/>
  </cols>
  <sheetData>
    <row r="1" spans="1:5" ht="15">
      <c r="A1" s="122"/>
      <c r="B1" s="198" t="s">
        <v>707</v>
      </c>
      <c r="C1" s="198"/>
      <c r="D1" s="198"/>
      <c r="E1" s="198"/>
    </row>
    <row r="2" spans="1:5" ht="22.5" customHeight="1">
      <c r="A2" s="199" t="s">
        <v>611</v>
      </c>
      <c r="B2" s="199"/>
      <c r="C2" s="199"/>
      <c r="E2" s="9" t="s">
        <v>36</v>
      </c>
    </row>
    <row r="3" spans="1:5" s="126" customFormat="1" ht="25.5">
      <c r="A3" s="123" t="s">
        <v>612</v>
      </c>
      <c r="B3" s="124" t="s">
        <v>613</v>
      </c>
      <c r="C3" s="125" t="s">
        <v>614</v>
      </c>
      <c r="D3" s="123" t="s">
        <v>108</v>
      </c>
      <c r="E3" s="123" t="s">
        <v>44</v>
      </c>
    </row>
    <row r="4" spans="1:5" ht="15">
      <c r="A4" s="127"/>
      <c r="B4" s="128" t="s">
        <v>167</v>
      </c>
      <c r="C4" s="127"/>
      <c r="D4" s="127"/>
      <c r="E4" s="127"/>
    </row>
    <row r="5" spans="1:5" ht="15">
      <c r="A5" s="127" t="s">
        <v>114</v>
      </c>
      <c r="B5" s="127" t="s">
        <v>615</v>
      </c>
      <c r="C5" s="127">
        <v>19950</v>
      </c>
      <c r="D5" s="127">
        <v>20608</v>
      </c>
      <c r="E5" s="127">
        <v>20608</v>
      </c>
    </row>
    <row r="6" spans="1:5" ht="15">
      <c r="A6" s="127" t="s">
        <v>116</v>
      </c>
      <c r="B6" s="127" t="s">
        <v>616</v>
      </c>
      <c r="C6" s="127">
        <v>0</v>
      </c>
      <c r="D6" s="127">
        <v>0</v>
      </c>
      <c r="E6" s="127">
        <v>0</v>
      </c>
    </row>
    <row r="7" spans="1:8" ht="15">
      <c r="A7" s="127" t="s">
        <v>118</v>
      </c>
      <c r="B7" s="127" t="s">
        <v>617</v>
      </c>
      <c r="C7" s="127">
        <v>66130</v>
      </c>
      <c r="D7" s="127">
        <v>66244</v>
      </c>
      <c r="E7" s="127">
        <v>62672</v>
      </c>
      <c r="F7" s="129"/>
      <c r="G7" s="129"/>
      <c r="H7" s="129"/>
    </row>
    <row r="8" spans="1:8" ht="15">
      <c r="A8" s="127" t="s">
        <v>120</v>
      </c>
      <c r="B8" s="127" t="s">
        <v>618</v>
      </c>
      <c r="C8" s="127">
        <v>8709</v>
      </c>
      <c r="D8" s="127">
        <v>8158</v>
      </c>
      <c r="E8" s="127">
        <v>8738</v>
      </c>
      <c r="F8" s="129"/>
      <c r="G8" s="129"/>
      <c r="H8" s="129"/>
    </row>
    <row r="9" spans="1:8" ht="15">
      <c r="A9" s="127" t="s">
        <v>129</v>
      </c>
      <c r="B9" s="127" t="s">
        <v>619</v>
      </c>
      <c r="C9" s="127">
        <v>29000</v>
      </c>
      <c r="D9" s="127">
        <v>24000</v>
      </c>
      <c r="E9" s="127">
        <v>0</v>
      </c>
      <c r="F9" s="129"/>
      <c r="G9" s="129"/>
      <c r="H9" s="129"/>
    </row>
    <row r="10" spans="1:8" ht="15">
      <c r="A10" s="127" t="s">
        <v>131</v>
      </c>
      <c r="B10" s="127" t="s">
        <v>620</v>
      </c>
      <c r="C10" s="127">
        <v>56268</v>
      </c>
      <c r="D10" s="127">
        <v>94484</v>
      </c>
      <c r="E10" s="127">
        <v>63166</v>
      </c>
      <c r="F10" s="129"/>
      <c r="G10" s="129"/>
      <c r="H10" s="129"/>
    </row>
    <row r="11" spans="1:8" ht="15">
      <c r="A11" s="127" t="s">
        <v>133</v>
      </c>
      <c r="B11" s="127" t="s">
        <v>621</v>
      </c>
      <c r="C11" s="127">
        <v>0</v>
      </c>
      <c r="D11" s="127">
        <v>803</v>
      </c>
      <c r="E11" s="127">
        <v>803</v>
      </c>
      <c r="F11" s="129"/>
      <c r="G11" s="129"/>
      <c r="H11" s="129"/>
    </row>
    <row r="12" spans="1:8" ht="15">
      <c r="A12" s="127" t="s">
        <v>135</v>
      </c>
      <c r="B12" s="127" t="s">
        <v>622</v>
      </c>
      <c r="C12" s="130">
        <v>0</v>
      </c>
      <c r="D12" s="127">
        <v>4134</v>
      </c>
      <c r="E12" s="127">
        <v>4134</v>
      </c>
      <c r="F12" s="129"/>
      <c r="G12" s="129"/>
      <c r="H12" s="129"/>
    </row>
    <row r="13" spans="1:5" s="126" customFormat="1" ht="15">
      <c r="A13" s="130">
        <v>813</v>
      </c>
      <c r="B13" s="130" t="s">
        <v>623</v>
      </c>
      <c r="C13" s="130">
        <v>0</v>
      </c>
      <c r="D13" s="127">
        <v>22622</v>
      </c>
      <c r="E13" s="127">
        <v>22622</v>
      </c>
    </row>
    <row r="14" spans="1:5" s="126" customFormat="1" ht="15">
      <c r="A14" s="130">
        <v>814</v>
      </c>
      <c r="B14" s="127" t="s">
        <v>34</v>
      </c>
      <c r="C14" s="130">
        <v>0</v>
      </c>
      <c r="D14" s="127">
        <v>0</v>
      </c>
      <c r="E14" s="127">
        <v>999</v>
      </c>
    </row>
    <row r="15" spans="1:5" ht="15">
      <c r="A15" s="127"/>
      <c r="B15" s="128" t="s">
        <v>624</v>
      </c>
      <c r="C15" s="128">
        <f>SUM(C5:C14)</f>
        <v>180057</v>
      </c>
      <c r="D15" s="128">
        <f>SUM(D5:D14)</f>
        <v>241053</v>
      </c>
      <c r="E15" s="128">
        <f>SUM(E5:E14)</f>
        <v>183742</v>
      </c>
    </row>
    <row r="16" spans="1:5" ht="15">
      <c r="A16" s="127"/>
      <c r="B16" s="128"/>
      <c r="C16" s="127"/>
      <c r="D16" s="127"/>
      <c r="E16" s="127"/>
    </row>
    <row r="17" spans="1:5" ht="15">
      <c r="A17" s="127"/>
      <c r="B17" s="128" t="s">
        <v>625</v>
      </c>
      <c r="C17" s="127"/>
      <c r="D17" s="127"/>
      <c r="E17" s="127"/>
    </row>
    <row r="18" spans="1:5" ht="15">
      <c r="A18" s="127" t="s">
        <v>120</v>
      </c>
      <c r="B18" s="127" t="s">
        <v>618</v>
      </c>
      <c r="C18" s="127">
        <v>1262</v>
      </c>
      <c r="D18" s="127">
        <v>1053</v>
      </c>
      <c r="E18" s="127">
        <v>1053</v>
      </c>
    </row>
    <row r="19" spans="1:5" ht="15">
      <c r="A19" s="127"/>
      <c r="B19" s="128" t="s">
        <v>624</v>
      </c>
      <c r="C19" s="128">
        <f>SUM(C18)</f>
        <v>1262</v>
      </c>
      <c r="D19" s="128">
        <f aca="true" t="shared" si="0" ref="D19:E19">SUM(D18)</f>
        <v>1053</v>
      </c>
      <c r="E19" s="128">
        <f t="shared" si="0"/>
        <v>1053</v>
      </c>
    </row>
    <row r="20" spans="1:5" ht="15">
      <c r="A20" s="127"/>
      <c r="B20" s="127"/>
      <c r="C20" s="127"/>
      <c r="D20" s="127"/>
      <c r="E20" s="127"/>
    </row>
    <row r="21" spans="1:5" ht="15">
      <c r="A21" s="127"/>
      <c r="B21" s="128" t="s">
        <v>626</v>
      </c>
      <c r="C21" s="127"/>
      <c r="D21" s="127"/>
      <c r="E21" s="127"/>
    </row>
    <row r="22" spans="1:5" ht="15">
      <c r="A22" s="127" t="s">
        <v>120</v>
      </c>
      <c r="B22" s="127" t="s">
        <v>618</v>
      </c>
      <c r="C22" s="127">
        <v>2802</v>
      </c>
      <c r="D22" s="127">
        <v>3035</v>
      </c>
      <c r="E22" s="127">
        <v>3035</v>
      </c>
    </row>
    <row r="23" spans="1:5" s="126" customFormat="1" ht="15">
      <c r="A23" s="128"/>
      <c r="B23" s="128" t="s">
        <v>624</v>
      </c>
      <c r="C23" s="128">
        <f>SUM(C22)</f>
        <v>2802</v>
      </c>
      <c r="D23" s="128">
        <f aca="true" t="shared" si="1" ref="D23:E23">SUM(D22)</f>
        <v>3035</v>
      </c>
      <c r="E23" s="128">
        <f t="shared" si="1"/>
        <v>3035</v>
      </c>
    </row>
    <row r="24" spans="1:5" ht="15">
      <c r="A24" s="127"/>
      <c r="B24" s="127"/>
      <c r="C24" s="127"/>
      <c r="D24" s="127"/>
      <c r="E24" s="127"/>
    </row>
    <row r="25" spans="1:5" ht="15">
      <c r="A25" s="127"/>
      <c r="B25" s="128" t="s">
        <v>627</v>
      </c>
      <c r="C25" s="127"/>
      <c r="D25" s="127"/>
      <c r="E25" s="127"/>
    </row>
    <row r="26" spans="1:5" ht="15">
      <c r="A26" s="127" t="s">
        <v>120</v>
      </c>
      <c r="B26" s="127" t="s">
        <v>618</v>
      </c>
      <c r="C26" s="127">
        <v>5334</v>
      </c>
      <c r="D26" s="127">
        <v>5245</v>
      </c>
      <c r="E26" s="127">
        <v>5633</v>
      </c>
    </row>
    <row r="27" spans="1:5" ht="15">
      <c r="A27" s="128"/>
      <c r="B27" s="128" t="s">
        <v>624</v>
      </c>
      <c r="C27" s="128">
        <f>SUM(C26)</f>
        <v>5334</v>
      </c>
      <c r="D27" s="128">
        <f aca="true" t="shared" si="2" ref="D27:E27">SUM(D26)</f>
        <v>5245</v>
      </c>
      <c r="E27" s="128">
        <f t="shared" si="2"/>
        <v>5633</v>
      </c>
    </row>
    <row r="28" spans="1:5" ht="15">
      <c r="A28" s="127"/>
      <c r="B28" s="127"/>
      <c r="C28" s="127"/>
      <c r="D28" s="127"/>
      <c r="E28" s="127"/>
    </row>
    <row r="29" spans="1:5" ht="15">
      <c r="A29" s="127"/>
      <c r="B29" s="128" t="s">
        <v>628</v>
      </c>
      <c r="C29" s="127"/>
      <c r="D29" s="127"/>
      <c r="E29" s="127"/>
    </row>
    <row r="30" spans="1:5" ht="15">
      <c r="A30" s="127" t="s">
        <v>120</v>
      </c>
      <c r="B30" s="127" t="s">
        <v>618</v>
      </c>
      <c r="C30" s="127">
        <v>3175</v>
      </c>
      <c r="D30" s="127">
        <v>5205</v>
      </c>
      <c r="E30" s="127">
        <v>5205</v>
      </c>
    </row>
    <row r="31" spans="1:5" ht="15">
      <c r="A31" s="128"/>
      <c r="B31" s="128" t="s">
        <v>624</v>
      </c>
      <c r="C31" s="128">
        <f>SUM(C30)</f>
        <v>3175</v>
      </c>
      <c r="D31" s="128">
        <f aca="true" t="shared" si="3" ref="D31:E31">SUM(D30)</f>
        <v>5205</v>
      </c>
      <c r="E31" s="128">
        <f t="shared" si="3"/>
        <v>5205</v>
      </c>
    </row>
    <row r="32" spans="1:5" ht="15">
      <c r="A32" s="127"/>
      <c r="B32" s="127"/>
      <c r="C32" s="127"/>
      <c r="D32" s="127"/>
      <c r="E32" s="127"/>
    </row>
    <row r="33" spans="1:5" ht="15">
      <c r="A33" s="127"/>
      <c r="B33" s="128" t="s">
        <v>629</v>
      </c>
      <c r="C33" s="127"/>
      <c r="D33" s="127"/>
      <c r="E33" s="127"/>
    </row>
    <row r="34" spans="1:5" ht="15">
      <c r="A34" s="127" t="s">
        <v>120</v>
      </c>
      <c r="B34" s="127" t="s">
        <v>618</v>
      </c>
      <c r="C34" s="127">
        <v>60</v>
      </c>
      <c r="D34" s="127">
        <v>408</v>
      </c>
      <c r="E34" s="127">
        <v>408</v>
      </c>
    </row>
    <row r="35" spans="1:5" ht="15">
      <c r="A35" s="128"/>
      <c r="B35" s="128" t="s">
        <v>624</v>
      </c>
      <c r="C35" s="128">
        <f>SUM(C34)</f>
        <v>60</v>
      </c>
      <c r="D35" s="128">
        <f aca="true" t="shared" si="4" ref="D35:E35">SUM(D34)</f>
        <v>408</v>
      </c>
      <c r="E35" s="128">
        <f t="shared" si="4"/>
        <v>408</v>
      </c>
    </row>
    <row r="36" spans="1:5" ht="15">
      <c r="A36" s="127"/>
      <c r="B36" s="127"/>
      <c r="C36" s="127"/>
      <c r="D36" s="127"/>
      <c r="E36" s="127"/>
    </row>
    <row r="37" spans="1:5" ht="15">
      <c r="A37" s="127"/>
      <c r="B37" s="128" t="s">
        <v>630</v>
      </c>
      <c r="C37" s="127"/>
      <c r="D37" s="127"/>
      <c r="E37" s="127"/>
    </row>
    <row r="38" spans="1:5" ht="15">
      <c r="A38" s="127" t="s">
        <v>131</v>
      </c>
      <c r="B38" s="127" t="s">
        <v>620</v>
      </c>
      <c r="C38" s="127">
        <v>1860</v>
      </c>
      <c r="D38" s="127">
        <v>1852</v>
      </c>
      <c r="E38" s="127">
        <v>1852</v>
      </c>
    </row>
    <row r="39" spans="1:5" s="126" customFormat="1" ht="15">
      <c r="A39" s="128"/>
      <c r="B39" s="128" t="s">
        <v>624</v>
      </c>
      <c r="C39" s="128">
        <f>SUM(C38)</f>
        <v>1860</v>
      </c>
      <c r="D39" s="128">
        <f aca="true" t="shared" si="5" ref="D39:E39">SUM(D38)</f>
        <v>1852</v>
      </c>
      <c r="E39" s="128">
        <f t="shared" si="5"/>
        <v>1852</v>
      </c>
    </row>
    <row r="40" spans="1:5" ht="15">
      <c r="A40" s="127"/>
      <c r="B40" s="128" t="s">
        <v>631</v>
      </c>
      <c r="C40" s="128">
        <f>SUM(C39,C35,C31,C23,C27,C19,C15)</f>
        <v>194550</v>
      </c>
      <c r="D40" s="128">
        <f aca="true" t="shared" si="6" ref="D40:E40">SUM(D39,D35,D31,D23,D27,D19,D15)</f>
        <v>257851</v>
      </c>
      <c r="E40" s="128">
        <f t="shared" si="6"/>
        <v>200928</v>
      </c>
    </row>
    <row r="41" spans="1:5" ht="15">
      <c r="A41" s="127"/>
      <c r="B41" s="127"/>
      <c r="C41" s="127"/>
      <c r="D41" s="127"/>
      <c r="E41" s="127"/>
    </row>
    <row r="42" spans="1:5" ht="15">
      <c r="A42" s="127"/>
      <c r="B42" s="128" t="s">
        <v>632</v>
      </c>
      <c r="C42" s="127"/>
      <c r="D42" s="127"/>
      <c r="E42" s="127"/>
    </row>
    <row r="43" spans="1:5" ht="15">
      <c r="A43" s="127" t="s">
        <v>120</v>
      </c>
      <c r="B43" s="127" t="s">
        <v>618</v>
      </c>
      <c r="C43" s="127">
        <v>300</v>
      </c>
      <c r="D43" s="127">
        <v>240</v>
      </c>
      <c r="E43" s="127">
        <v>240</v>
      </c>
    </row>
    <row r="44" spans="1:5" ht="15">
      <c r="A44" s="127" t="s">
        <v>135</v>
      </c>
      <c r="B44" s="127" t="s">
        <v>633</v>
      </c>
      <c r="C44" s="127">
        <v>5200</v>
      </c>
      <c r="D44" s="127">
        <v>4199</v>
      </c>
      <c r="E44" s="127">
        <v>4199</v>
      </c>
    </row>
    <row r="45" spans="1:5" ht="15">
      <c r="A45" s="127" t="s">
        <v>135</v>
      </c>
      <c r="B45" s="127" t="s">
        <v>634</v>
      </c>
      <c r="C45" s="127">
        <v>0</v>
      </c>
      <c r="D45" s="127">
        <v>289</v>
      </c>
      <c r="E45" s="127">
        <v>289</v>
      </c>
    </row>
    <row r="46" spans="1:5" s="126" customFormat="1" ht="15">
      <c r="A46" s="128"/>
      <c r="B46" s="128" t="s">
        <v>624</v>
      </c>
      <c r="C46" s="128">
        <f>SUM(C43:C45)</f>
        <v>5500</v>
      </c>
      <c r="D46" s="128">
        <f aca="true" t="shared" si="7" ref="D46:E46">SUM(D43:D45)</f>
        <v>4728</v>
      </c>
      <c r="E46" s="128">
        <f t="shared" si="7"/>
        <v>4728</v>
      </c>
    </row>
    <row r="47" spans="1:5" ht="15">
      <c r="A47" s="127"/>
      <c r="B47" s="127"/>
      <c r="C47" s="127"/>
      <c r="D47" s="127"/>
      <c r="E47" s="127"/>
    </row>
    <row r="48" spans="1:5" ht="25.5">
      <c r="A48" s="127"/>
      <c r="B48" s="131" t="s">
        <v>635</v>
      </c>
      <c r="C48" s="127"/>
      <c r="D48" s="127"/>
      <c r="E48" s="127"/>
    </row>
    <row r="49" spans="1:5" ht="15">
      <c r="A49" s="127" t="s">
        <v>114</v>
      </c>
      <c r="B49" s="127" t="s">
        <v>615</v>
      </c>
      <c r="C49" s="127">
        <f>SUM(C5)</f>
        <v>19950</v>
      </c>
      <c r="D49" s="127">
        <v>20608</v>
      </c>
      <c r="E49" s="127">
        <v>20608</v>
      </c>
    </row>
    <row r="50" spans="1:5" ht="15">
      <c r="A50" s="127" t="s">
        <v>116</v>
      </c>
      <c r="B50" s="127" t="s">
        <v>616</v>
      </c>
      <c r="C50" s="127">
        <f>SUM(C6)</f>
        <v>0</v>
      </c>
      <c r="D50" s="127">
        <v>0</v>
      </c>
      <c r="E50" s="127">
        <v>0</v>
      </c>
    </row>
    <row r="51" spans="1:5" ht="15">
      <c r="A51" s="127" t="s">
        <v>118</v>
      </c>
      <c r="B51" s="127" t="s">
        <v>617</v>
      </c>
      <c r="C51" s="127">
        <f>SUM(C7)</f>
        <v>66130</v>
      </c>
      <c r="D51" s="127">
        <v>66244</v>
      </c>
      <c r="E51" s="127">
        <v>62672</v>
      </c>
    </row>
    <row r="52" spans="1:5" ht="15">
      <c r="A52" s="127" t="s">
        <v>120</v>
      </c>
      <c r="B52" s="127" t="s">
        <v>618</v>
      </c>
      <c r="C52" s="127">
        <f>SUM(C8,C18,C22,C26,C30,C34,C43)</f>
        <v>21642</v>
      </c>
      <c r="D52" s="127">
        <v>23344</v>
      </c>
      <c r="E52" s="127">
        <v>24312</v>
      </c>
    </row>
    <row r="53" spans="1:5" ht="15">
      <c r="A53" s="127" t="s">
        <v>129</v>
      </c>
      <c r="B53" s="127" t="s">
        <v>619</v>
      </c>
      <c r="C53" s="127">
        <f>SUM(C9)</f>
        <v>29000</v>
      </c>
      <c r="D53" s="127">
        <v>24000</v>
      </c>
      <c r="E53" s="127">
        <v>0</v>
      </c>
    </row>
    <row r="54" spans="1:5" ht="15">
      <c r="A54" s="127" t="s">
        <v>131</v>
      </c>
      <c r="B54" s="127" t="s">
        <v>620</v>
      </c>
      <c r="C54" s="127">
        <f>SUM(C10,C38)</f>
        <v>58128</v>
      </c>
      <c r="D54" s="127">
        <v>96336</v>
      </c>
      <c r="E54" s="127">
        <v>65018</v>
      </c>
    </row>
    <row r="55" spans="1:5" ht="15">
      <c r="A55" s="127" t="s">
        <v>133</v>
      </c>
      <c r="B55" s="127" t="s">
        <v>636</v>
      </c>
      <c r="C55" s="127">
        <f>SUM(C11)</f>
        <v>0</v>
      </c>
      <c r="D55" s="127">
        <v>803</v>
      </c>
      <c r="E55" s="127">
        <v>803</v>
      </c>
    </row>
    <row r="56" spans="1:5" ht="13.5" customHeight="1">
      <c r="A56" s="127" t="s">
        <v>135</v>
      </c>
      <c r="B56" s="127" t="s">
        <v>637</v>
      </c>
      <c r="C56" s="127">
        <f>SUM(C12:C14,C44)</f>
        <v>5200</v>
      </c>
      <c r="D56" s="127">
        <v>8333</v>
      </c>
      <c r="E56" s="127">
        <v>9332</v>
      </c>
    </row>
    <row r="57" spans="1:5" ht="13.5" customHeight="1">
      <c r="A57" s="127" t="s">
        <v>135</v>
      </c>
      <c r="B57" s="127" t="s">
        <v>638</v>
      </c>
      <c r="C57" s="127">
        <v>0</v>
      </c>
      <c r="D57" s="127">
        <v>22911</v>
      </c>
      <c r="E57" s="127">
        <v>22911</v>
      </c>
    </row>
    <row r="58" spans="1:5" ht="15">
      <c r="A58" s="127"/>
      <c r="B58" s="128" t="s">
        <v>639</v>
      </c>
      <c r="C58" s="128">
        <f>SUM(C49:C57)</f>
        <v>200050</v>
      </c>
      <c r="D58" s="128">
        <f aca="true" t="shared" si="8" ref="D58:E58">SUM(D49:D57)</f>
        <v>262579</v>
      </c>
      <c r="E58" s="128">
        <f t="shared" si="8"/>
        <v>205656</v>
      </c>
    </row>
    <row r="70" ht="15">
      <c r="A70" s="129"/>
    </row>
    <row r="71" ht="15">
      <c r="A71" s="129"/>
    </row>
    <row r="72" ht="15">
      <c r="A72" s="129"/>
    </row>
    <row r="73" ht="15">
      <c r="A73" s="129"/>
    </row>
    <row r="74" ht="15">
      <c r="A74" s="129"/>
    </row>
    <row r="75" ht="15">
      <c r="A75" s="129"/>
    </row>
    <row r="76" ht="15">
      <c r="A76" s="129"/>
    </row>
    <row r="77" ht="15">
      <c r="A77" s="129"/>
    </row>
    <row r="78" ht="15">
      <c r="A78" s="129"/>
    </row>
    <row r="79" ht="15">
      <c r="A79" s="129"/>
    </row>
    <row r="80" ht="15">
      <c r="A80" s="129"/>
    </row>
    <row r="81" ht="15">
      <c r="A81" s="129"/>
    </row>
    <row r="82" ht="15">
      <c r="A82" s="129"/>
    </row>
    <row r="83" ht="15">
      <c r="A83" s="129"/>
    </row>
    <row r="84" ht="15">
      <c r="A84" s="129"/>
    </row>
    <row r="85" ht="15">
      <c r="A85" s="129"/>
    </row>
    <row r="86" ht="15">
      <c r="A86" s="129"/>
    </row>
    <row r="87" ht="15">
      <c r="A87" s="129"/>
    </row>
    <row r="88" ht="15">
      <c r="A88" s="129"/>
    </row>
    <row r="89" ht="15">
      <c r="A89" s="129"/>
    </row>
    <row r="90" ht="15">
      <c r="A90" s="129"/>
    </row>
    <row r="91" ht="15">
      <c r="A91" s="129"/>
    </row>
    <row r="92" ht="15">
      <c r="A92" s="129"/>
    </row>
    <row r="93" ht="15">
      <c r="A93" s="129"/>
    </row>
    <row r="94" ht="15">
      <c r="A94" s="129"/>
    </row>
    <row r="95" ht="15">
      <c r="A95" s="129"/>
    </row>
    <row r="96" ht="15">
      <c r="A96" s="129"/>
    </row>
    <row r="97" ht="15">
      <c r="A97" s="129"/>
    </row>
    <row r="98" ht="15">
      <c r="A98" s="129"/>
    </row>
    <row r="99" ht="15">
      <c r="A99" s="129"/>
    </row>
    <row r="100" ht="15">
      <c r="A100" s="129"/>
    </row>
    <row r="101" ht="15">
      <c r="A101" s="129"/>
    </row>
    <row r="102" ht="15">
      <c r="A102" s="129"/>
    </row>
    <row r="103" ht="15">
      <c r="A103" s="129"/>
    </row>
    <row r="104" ht="15">
      <c r="A104" s="129"/>
    </row>
    <row r="105" ht="15">
      <c r="A105" s="129"/>
    </row>
    <row r="106" ht="15">
      <c r="A106" s="129"/>
    </row>
    <row r="107" ht="15">
      <c r="A107" s="129"/>
    </row>
    <row r="108" ht="15">
      <c r="A108" s="129"/>
    </row>
    <row r="109" ht="15">
      <c r="A109" s="129"/>
    </row>
    <row r="110" ht="15">
      <c r="A110" s="129"/>
    </row>
    <row r="111" ht="15">
      <c r="A111" s="129"/>
    </row>
    <row r="112" ht="15">
      <c r="A112" s="129"/>
    </row>
    <row r="113" ht="15">
      <c r="A113" s="129"/>
    </row>
    <row r="114" ht="15">
      <c r="A114" s="129"/>
    </row>
    <row r="115" ht="15">
      <c r="A115" s="129"/>
    </row>
    <row r="116" ht="15">
      <c r="A116" s="129"/>
    </row>
    <row r="117" ht="15">
      <c r="A117" s="129"/>
    </row>
    <row r="118" ht="15">
      <c r="A118" s="129"/>
    </row>
    <row r="119" ht="15">
      <c r="A119" s="129"/>
    </row>
    <row r="120" ht="15">
      <c r="A120" s="129"/>
    </row>
    <row r="121" ht="15">
      <c r="A121" s="129"/>
    </row>
    <row r="122" ht="15">
      <c r="A122" s="129"/>
    </row>
    <row r="123" ht="15">
      <c r="A123" s="129"/>
    </row>
    <row r="124" ht="15">
      <c r="A124" s="129"/>
    </row>
    <row r="125" ht="15">
      <c r="A125" s="129"/>
    </row>
    <row r="126" ht="15">
      <c r="A126" s="129"/>
    </row>
    <row r="127" ht="15">
      <c r="A127" s="129"/>
    </row>
    <row r="128" ht="15">
      <c r="A128" s="129"/>
    </row>
    <row r="129" ht="15">
      <c r="A129" s="129"/>
    </row>
    <row r="130" ht="15">
      <c r="A130" s="129"/>
    </row>
    <row r="131" ht="15">
      <c r="A131" s="129"/>
    </row>
    <row r="132" ht="15">
      <c r="A132" s="129"/>
    </row>
    <row r="133" ht="15">
      <c r="A133" s="129"/>
    </row>
    <row r="134" ht="15">
      <c r="A134" s="129"/>
    </row>
    <row r="135" ht="15">
      <c r="A135" s="129"/>
    </row>
    <row r="136" ht="15">
      <c r="A136" s="129"/>
    </row>
    <row r="137" ht="15">
      <c r="A137" s="129"/>
    </row>
    <row r="138" ht="15">
      <c r="A138" s="129"/>
    </row>
    <row r="139" ht="15">
      <c r="A139" s="129"/>
    </row>
    <row r="140" ht="15">
      <c r="A140" s="129"/>
    </row>
    <row r="141" ht="15">
      <c r="A141" s="129"/>
    </row>
    <row r="142" ht="15">
      <c r="A142" s="129"/>
    </row>
    <row r="143" ht="15">
      <c r="A143" s="129"/>
    </row>
    <row r="144" ht="15">
      <c r="A144" s="129"/>
    </row>
    <row r="145" ht="15">
      <c r="A145" s="129"/>
    </row>
    <row r="146" ht="15">
      <c r="A146" s="129"/>
    </row>
    <row r="147" ht="15">
      <c r="A147" s="129"/>
    </row>
    <row r="148" ht="15">
      <c r="A148" s="129"/>
    </row>
    <row r="149" ht="15">
      <c r="A149" s="129"/>
    </row>
    <row r="150" ht="15">
      <c r="A150" s="129"/>
    </row>
    <row r="151" ht="15">
      <c r="A151" s="129"/>
    </row>
    <row r="152" ht="15">
      <c r="A152" s="129"/>
    </row>
    <row r="153" ht="15">
      <c r="A153" s="129"/>
    </row>
    <row r="154" ht="15">
      <c r="A154" s="129"/>
    </row>
    <row r="155" ht="15">
      <c r="A155" s="129"/>
    </row>
    <row r="156" ht="15">
      <c r="A156" s="129"/>
    </row>
    <row r="157" ht="15">
      <c r="A157" s="129"/>
    </row>
    <row r="158" ht="15">
      <c r="A158" s="129"/>
    </row>
    <row r="159" ht="15">
      <c r="A159" s="129"/>
    </row>
    <row r="160" ht="15">
      <c r="A160" s="129"/>
    </row>
    <row r="161" ht="15">
      <c r="A161" s="129"/>
    </row>
    <row r="162" ht="15">
      <c r="A162" s="129"/>
    </row>
    <row r="163" ht="15">
      <c r="A163" s="129"/>
    </row>
    <row r="164" ht="15">
      <c r="A164" s="129"/>
    </row>
    <row r="165" ht="15">
      <c r="A165" s="129"/>
    </row>
    <row r="166" ht="15">
      <c r="A166" s="129"/>
    </row>
    <row r="167" ht="15">
      <c r="A167" s="129"/>
    </row>
    <row r="168" ht="15">
      <c r="A168" s="129"/>
    </row>
    <row r="169" ht="15">
      <c r="A169" s="129"/>
    </row>
    <row r="170" ht="15">
      <c r="A170" s="129"/>
    </row>
    <row r="171" ht="15">
      <c r="A171" s="129"/>
    </row>
    <row r="172" ht="15">
      <c r="A172" s="129"/>
    </row>
    <row r="173" ht="15">
      <c r="A173" s="129"/>
    </row>
    <row r="174" ht="15">
      <c r="A174" s="129"/>
    </row>
    <row r="175" ht="15">
      <c r="A175" s="129"/>
    </row>
    <row r="176" ht="15">
      <c r="A176" s="129"/>
    </row>
    <row r="177" ht="15">
      <c r="A177" s="129"/>
    </row>
    <row r="178" ht="15">
      <c r="A178" s="129"/>
    </row>
    <row r="179" ht="15">
      <c r="A179" s="129"/>
    </row>
    <row r="180" ht="15">
      <c r="A180" s="129"/>
    </row>
    <row r="181" ht="15">
      <c r="A181" s="129"/>
    </row>
    <row r="182" ht="15">
      <c r="A182" s="129"/>
    </row>
    <row r="183" ht="15">
      <c r="A183" s="129"/>
    </row>
    <row r="184" ht="15">
      <c r="A184" s="129"/>
    </row>
    <row r="185" ht="15">
      <c r="A185" s="129"/>
    </row>
    <row r="186" ht="15">
      <c r="A186" s="129"/>
    </row>
    <row r="187" ht="15">
      <c r="A187" s="129"/>
    </row>
  </sheetData>
  <sheetProtection password="F799" sheet="1" objects="1" scenarios="1"/>
  <mergeCells count="2">
    <mergeCell ref="B1:E1"/>
    <mergeCell ref="A2:C2"/>
  </mergeCells>
  <printOptions/>
  <pageMargins left="0.6299212598425197" right="0.4330708661417323" top="0.5511811023622047" bottom="0.551181102362204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" sqref="B1:C1"/>
    </sheetView>
  </sheetViews>
  <sheetFormatPr defaultColWidth="9.140625" defaultRowHeight="15"/>
  <cols>
    <col min="1" max="1" width="11.57421875" style="0" customWidth="1"/>
    <col min="2" max="2" width="45.421875" style="0" customWidth="1"/>
    <col min="3" max="3" width="20.140625" style="0" customWidth="1"/>
  </cols>
  <sheetData>
    <row r="1" spans="1:3" ht="15.75">
      <c r="A1" s="22"/>
      <c r="B1" s="200" t="s">
        <v>708</v>
      </c>
      <c r="C1" s="200"/>
    </row>
    <row r="2" spans="1:3" ht="15.75">
      <c r="A2" s="22"/>
      <c r="B2" s="22"/>
      <c r="C2" s="22"/>
    </row>
    <row r="3" spans="1:3" ht="15.75">
      <c r="A3" s="22"/>
      <c r="B3" s="23" t="s">
        <v>122</v>
      </c>
      <c r="C3" s="22"/>
    </row>
    <row r="4" spans="1:3" ht="15.75">
      <c r="A4" s="22"/>
      <c r="B4" s="23"/>
      <c r="C4" s="22"/>
    </row>
    <row r="5" spans="1:3" ht="16.5" thickBot="1">
      <c r="A5" s="22"/>
      <c r="B5" s="22"/>
      <c r="C5" s="30" t="s">
        <v>36</v>
      </c>
    </row>
    <row r="6" spans="1:3" ht="28.5" customHeight="1">
      <c r="A6" s="19" t="s">
        <v>421</v>
      </c>
      <c r="B6" s="20" t="s">
        <v>40</v>
      </c>
      <c r="C6" s="21" t="s">
        <v>300</v>
      </c>
    </row>
    <row r="7" spans="1:3" ht="15">
      <c r="A7" s="24" t="s">
        <v>114</v>
      </c>
      <c r="B7" s="25" t="s">
        <v>123</v>
      </c>
      <c r="C7" s="26">
        <v>803</v>
      </c>
    </row>
    <row r="8" spans="1:3" ht="16.5" thickBot="1">
      <c r="A8" s="27" t="s">
        <v>116</v>
      </c>
      <c r="B8" s="28" t="s">
        <v>385</v>
      </c>
      <c r="C8" s="29">
        <f>SUM(C7)</f>
        <v>803</v>
      </c>
    </row>
    <row r="9" spans="1:3" ht="15.75">
      <c r="A9" s="22"/>
      <c r="B9" s="22"/>
      <c r="C9" s="22"/>
    </row>
  </sheetData>
  <sheetProtection password="F799" sheet="1" objects="1" scenarios="1"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B1">
      <selection activeCell="B1" sqref="B1:K1"/>
    </sheetView>
  </sheetViews>
  <sheetFormatPr defaultColWidth="9.140625" defaultRowHeight="15"/>
  <cols>
    <col min="1" max="1" width="5.421875" style="0" customWidth="1"/>
    <col min="2" max="2" width="79.57421875" style="0" customWidth="1"/>
    <col min="3" max="3" width="10.00390625" style="0" customWidth="1"/>
    <col min="4" max="4" width="12.140625" style="0" customWidth="1"/>
    <col min="5" max="5" width="11.28125" style="0" customWidth="1"/>
    <col min="6" max="6" width="10.00390625" style="0" customWidth="1"/>
    <col min="7" max="7" width="12.140625" style="0" customWidth="1"/>
    <col min="8" max="8" width="11.28125" style="0" customWidth="1"/>
    <col min="9" max="9" width="10.00390625" style="0" customWidth="1"/>
    <col min="10" max="10" width="12.140625" style="0" customWidth="1"/>
    <col min="11" max="11" width="11.28125" style="0" customWidth="1"/>
    <col min="257" max="257" width="8.140625" style="0" customWidth="1"/>
    <col min="258" max="258" width="82.00390625" style="0" customWidth="1"/>
    <col min="259" max="261" width="19.140625" style="0" customWidth="1"/>
    <col min="513" max="513" width="8.140625" style="0" customWidth="1"/>
    <col min="514" max="514" width="82.00390625" style="0" customWidth="1"/>
    <col min="515" max="517" width="19.140625" style="0" customWidth="1"/>
    <col min="769" max="769" width="8.140625" style="0" customWidth="1"/>
    <col min="770" max="770" width="82.00390625" style="0" customWidth="1"/>
    <col min="771" max="773" width="19.140625" style="0" customWidth="1"/>
    <col min="1025" max="1025" width="8.140625" style="0" customWidth="1"/>
    <col min="1026" max="1026" width="82.00390625" style="0" customWidth="1"/>
    <col min="1027" max="1029" width="19.140625" style="0" customWidth="1"/>
    <col min="1281" max="1281" width="8.140625" style="0" customWidth="1"/>
    <col min="1282" max="1282" width="82.00390625" style="0" customWidth="1"/>
    <col min="1283" max="1285" width="19.140625" style="0" customWidth="1"/>
    <col min="1537" max="1537" width="8.140625" style="0" customWidth="1"/>
    <col min="1538" max="1538" width="82.00390625" style="0" customWidth="1"/>
    <col min="1539" max="1541" width="19.140625" style="0" customWidth="1"/>
    <col min="1793" max="1793" width="8.140625" style="0" customWidth="1"/>
    <col min="1794" max="1794" width="82.00390625" style="0" customWidth="1"/>
    <col min="1795" max="1797" width="19.140625" style="0" customWidth="1"/>
    <col min="2049" max="2049" width="8.140625" style="0" customWidth="1"/>
    <col min="2050" max="2050" width="82.00390625" style="0" customWidth="1"/>
    <col min="2051" max="2053" width="19.140625" style="0" customWidth="1"/>
    <col min="2305" max="2305" width="8.140625" style="0" customWidth="1"/>
    <col min="2306" max="2306" width="82.00390625" style="0" customWidth="1"/>
    <col min="2307" max="2309" width="19.140625" style="0" customWidth="1"/>
    <col min="2561" max="2561" width="8.140625" style="0" customWidth="1"/>
    <col min="2562" max="2562" width="82.00390625" style="0" customWidth="1"/>
    <col min="2563" max="2565" width="19.140625" style="0" customWidth="1"/>
    <col min="2817" max="2817" width="8.140625" style="0" customWidth="1"/>
    <col min="2818" max="2818" width="82.00390625" style="0" customWidth="1"/>
    <col min="2819" max="2821" width="19.140625" style="0" customWidth="1"/>
    <col min="3073" max="3073" width="8.140625" style="0" customWidth="1"/>
    <col min="3074" max="3074" width="82.00390625" style="0" customWidth="1"/>
    <col min="3075" max="3077" width="19.140625" style="0" customWidth="1"/>
    <col min="3329" max="3329" width="8.140625" style="0" customWidth="1"/>
    <col min="3330" max="3330" width="82.00390625" style="0" customWidth="1"/>
    <col min="3331" max="3333" width="19.140625" style="0" customWidth="1"/>
    <col min="3585" max="3585" width="8.140625" style="0" customWidth="1"/>
    <col min="3586" max="3586" width="82.00390625" style="0" customWidth="1"/>
    <col min="3587" max="3589" width="19.140625" style="0" customWidth="1"/>
    <col min="3841" max="3841" width="8.140625" style="0" customWidth="1"/>
    <col min="3842" max="3842" width="82.00390625" style="0" customWidth="1"/>
    <col min="3843" max="3845" width="19.140625" style="0" customWidth="1"/>
    <col min="4097" max="4097" width="8.140625" style="0" customWidth="1"/>
    <col min="4098" max="4098" width="82.00390625" style="0" customWidth="1"/>
    <col min="4099" max="4101" width="19.140625" style="0" customWidth="1"/>
    <col min="4353" max="4353" width="8.140625" style="0" customWidth="1"/>
    <col min="4354" max="4354" width="82.00390625" style="0" customWidth="1"/>
    <col min="4355" max="4357" width="19.140625" style="0" customWidth="1"/>
    <col min="4609" max="4609" width="8.140625" style="0" customWidth="1"/>
    <col min="4610" max="4610" width="82.00390625" style="0" customWidth="1"/>
    <col min="4611" max="4613" width="19.140625" style="0" customWidth="1"/>
    <col min="4865" max="4865" width="8.140625" style="0" customWidth="1"/>
    <col min="4866" max="4866" width="82.00390625" style="0" customWidth="1"/>
    <col min="4867" max="4869" width="19.140625" style="0" customWidth="1"/>
    <col min="5121" max="5121" width="8.140625" style="0" customWidth="1"/>
    <col min="5122" max="5122" width="82.00390625" style="0" customWidth="1"/>
    <col min="5123" max="5125" width="19.140625" style="0" customWidth="1"/>
    <col min="5377" max="5377" width="8.140625" style="0" customWidth="1"/>
    <col min="5378" max="5378" width="82.00390625" style="0" customWidth="1"/>
    <col min="5379" max="5381" width="19.140625" style="0" customWidth="1"/>
    <col min="5633" max="5633" width="8.140625" style="0" customWidth="1"/>
    <col min="5634" max="5634" width="82.00390625" style="0" customWidth="1"/>
    <col min="5635" max="5637" width="19.140625" style="0" customWidth="1"/>
    <col min="5889" max="5889" width="8.140625" style="0" customWidth="1"/>
    <col min="5890" max="5890" width="82.00390625" style="0" customWidth="1"/>
    <col min="5891" max="5893" width="19.140625" style="0" customWidth="1"/>
    <col min="6145" max="6145" width="8.140625" style="0" customWidth="1"/>
    <col min="6146" max="6146" width="82.00390625" style="0" customWidth="1"/>
    <col min="6147" max="6149" width="19.140625" style="0" customWidth="1"/>
    <col min="6401" max="6401" width="8.140625" style="0" customWidth="1"/>
    <col min="6402" max="6402" width="82.00390625" style="0" customWidth="1"/>
    <col min="6403" max="6405" width="19.140625" style="0" customWidth="1"/>
    <col min="6657" max="6657" width="8.140625" style="0" customWidth="1"/>
    <col min="6658" max="6658" width="82.00390625" style="0" customWidth="1"/>
    <col min="6659" max="6661" width="19.140625" style="0" customWidth="1"/>
    <col min="6913" max="6913" width="8.140625" style="0" customWidth="1"/>
    <col min="6914" max="6914" width="82.00390625" style="0" customWidth="1"/>
    <col min="6915" max="6917" width="19.140625" style="0" customWidth="1"/>
    <col min="7169" max="7169" width="8.140625" style="0" customWidth="1"/>
    <col min="7170" max="7170" width="82.00390625" style="0" customWidth="1"/>
    <col min="7171" max="7173" width="19.140625" style="0" customWidth="1"/>
    <col min="7425" max="7425" width="8.140625" style="0" customWidth="1"/>
    <col min="7426" max="7426" width="82.00390625" style="0" customWidth="1"/>
    <col min="7427" max="7429" width="19.140625" style="0" customWidth="1"/>
    <col min="7681" max="7681" width="8.140625" style="0" customWidth="1"/>
    <col min="7682" max="7682" width="82.00390625" style="0" customWidth="1"/>
    <col min="7683" max="7685" width="19.140625" style="0" customWidth="1"/>
    <col min="7937" max="7937" width="8.140625" style="0" customWidth="1"/>
    <col min="7938" max="7938" width="82.00390625" style="0" customWidth="1"/>
    <col min="7939" max="7941" width="19.140625" style="0" customWidth="1"/>
    <col min="8193" max="8193" width="8.140625" style="0" customWidth="1"/>
    <col min="8194" max="8194" width="82.00390625" style="0" customWidth="1"/>
    <col min="8195" max="8197" width="19.140625" style="0" customWidth="1"/>
    <col min="8449" max="8449" width="8.140625" style="0" customWidth="1"/>
    <col min="8450" max="8450" width="82.00390625" style="0" customWidth="1"/>
    <col min="8451" max="8453" width="19.140625" style="0" customWidth="1"/>
    <col min="8705" max="8705" width="8.140625" style="0" customWidth="1"/>
    <col min="8706" max="8706" width="82.00390625" style="0" customWidth="1"/>
    <col min="8707" max="8709" width="19.140625" style="0" customWidth="1"/>
    <col min="8961" max="8961" width="8.140625" style="0" customWidth="1"/>
    <col min="8962" max="8962" width="82.00390625" style="0" customWidth="1"/>
    <col min="8963" max="8965" width="19.140625" style="0" customWidth="1"/>
    <col min="9217" max="9217" width="8.140625" style="0" customWidth="1"/>
    <col min="9218" max="9218" width="82.00390625" style="0" customWidth="1"/>
    <col min="9219" max="9221" width="19.140625" style="0" customWidth="1"/>
    <col min="9473" max="9473" width="8.140625" style="0" customWidth="1"/>
    <col min="9474" max="9474" width="82.00390625" style="0" customWidth="1"/>
    <col min="9475" max="9477" width="19.140625" style="0" customWidth="1"/>
    <col min="9729" max="9729" width="8.140625" style="0" customWidth="1"/>
    <col min="9730" max="9730" width="82.00390625" style="0" customWidth="1"/>
    <col min="9731" max="9733" width="19.140625" style="0" customWidth="1"/>
    <col min="9985" max="9985" width="8.140625" style="0" customWidth="1"/>
    <col min="9986" max="9986" width="82.00390625" style="0" customWidth="1"/>
    <col min="9987" max="9989" width="19.140625" style="0" customWidth="1"/>
    <col min="10241" max="10241" width="8.140625" style="0" customWidth="1"/>
    <col min="10242" max="10242" width="82.00390625" style="0" customWidth="1"/>
    <col min="10243" max="10245" width="19.140625" style="0" customWidth="1"/>
    <col min="10497" max="10497" width="8.140625" style="0" customWidth="1"/>
    <col min="10498" max="10498" width="82.00390625" style="0" customWidth="1"/>
    <col min="10499" max="10501" width="19.140625" style="0" customWidth="1"/>
    <col min="10753" max="10753" width="8.140625" style="0" customWidth="1"/>
    <col min="10754" max="10754" width="82.00390625" style="0" customWidth="1"/>
    <col min="10755" max="10757" width="19.140625" style="0" customWidth="1"/>
    <col min="11009" max="11009" width="8.140625" style="0" customWidth="1"/>
    <col min="11010" max="11010" width="82.00390625" style="0" customWidth="1"/>
    <col min="11011" max="11013" width="19.140625" style="0" customWidth="1"/>
    <col min="11265" max="11265" width="8.140625" style="0" customWidth="1"/>
    <col min="11266" max="11266" width="82.00390625" style="0" customWidth="1"/>
    <col min="11267" max="11269" width="19.140625" style="0" customWidth="1"/>
    <col min="11521" max="11521" width="8.140625" style="0" customWidth="1"/>
    <col min="11522" max="11522" width="82.00390625" style="0" customWidth="1"/>
    <col min="11523" max="11525" width="19.140625" style="0" customWidth="1"/>
    <col min="11777" max="11777" width="8.140625" style="0" customWidth="1"/>
    <col min="11778" max="11778" width="82.00390625" style="0" customWidth="1"/>
    <col min="11779" max="11781" width="19.140625" style="0" customWidth="1"/>
    <col min="12033" max="12033" width="8.140625" style="0" customWidth="1"/>
    <col min="12034" max="12034" width="82.00390625" style="0" customWidth="1"/>
    <col min="12035" max="12037" width="19.140625" style="0" customWidth="1"/>
    <col min="12289" max="12289" width="8.140625" style="0" customWidth="1"/>
    <col min="12290" max="12290" width="82.00390625" style="0" customWidth="1"/>
    <col min="12291" max="12293" width="19.140625" style="0" customWidth="1"/>
    <col min="12545" max="12545" width="8.140625" style="0" customWidth="1"/>
    <col min="12546" max="12546" width="82.00390625" style="0" customWidth="1"/>
    <col min="12547" max="12549" width="19.140625" style="0" customWidth="1"/>
    <col min="12801" max="12801" width="8.140625" style="0" customWidth="1"/>
    <col min="12802" max="12802" width="82.00390625" style="0" customWidth="1"/>
    <col min="12803" max="12805" width="19.140625" style="0" customWidth="1"/>
    <col min="13057" max="13057" width="8.140625" style="0" customWidth="1"/>
    <col min="13058" max="13058" width="82.00390625" style="0" customWidth="1"/>
    <col min="13059" max="13061" width="19.140625" style="0" customWidth="1"/>
    <col min="13313" max="13313" width="8.140625" style="0" customWidth="1"/>
    <col min="13314" max="13314" width="82.00390625" style="0" customWidth="1"/>
    <col min="13315" max="13317" width="19.140625" style="0" customWidth="1"/>
    <col min="13569" max="13569" width="8.140625" style="0" customWidth="1"/>
    <col min="13570" max="13570" width="82.00390625" style="0" customWidth="1"/>
    <col min="13571" max="13573" width="19.140625" style="0" customWidth="1"/>
    <col min="13825" max="13825" width="8.140625" style="0" customWidth="1"/>
    <col min="13826" max="13826" width="82.00390625" style="0" customWidth="1"/>
    <col min="13827" max="13829" width="19.140625" style="0" customWidth="1"/>
    <col min="14081" max="14081" width="8.140625" style="0" customWidth="1"/>
    <col min="14082" max="14082" width="82.00390625" style="0" customWidth="1"/>
    <col min="14083" max="14085" width="19.140625" style="0" customWidth="1"/>
    <col min="14337" max="14337" width="8.140625" style="0" customWidth="1"/>
    <col min="14338" max="14338" width="82.00390625" style="0" customWidth="1"/>
    <col min="14339" max="14341" width="19.140625" style="0" customWidth="1"/>
    <col min="14593" max="14593" width="8.140625" style="0" customWidth="1"/>
    <col min="14594" max="14594" width="82.00390625" style="0" customWidth="1"/>
    <col min="14595" max="14597" width="19.140625" style="0" customWidth="1"/>
    <col min="14849" max="14849" width="8.140625" style="0" customWidth="1"/>
    <col min="14850" max="14850" width="82.00390625" style="0" customWidth="1"/>
    <col min="14851" max="14853" width="19.140625" style="0" customWidth="1"/>
    <col min="15105" max="15105" width="8.140625" style="0" customWidth="1"/>
    <col min="15106" max="15106" width="82.00390625" style="0" customWidth="1"/>
    <col min="15107" max="15109" width="19.140625" style="0" customWidth="1"/>
    <col min="15361" max="15361" width="8.140625" style="0" customWidth="1"/>
    <col min="15362" max="15362" width="82.00390625" style="0" customWidth="1"/>
    <col min="15363" max="15365" width="19.140625" style="0" customWidth="1"/>
    <col min="15617" max="15617" width="8.140625" style="0" customWidth="1"/>
    <col min="15618" max="15618" width="82.00390625" style="0" customWidth="1"/>
    <col min="15619" max="15621" width="19.140625" style="0" customWidth="1"/>
    <col min="15873" max="15873" width="8.140625" style="0" customWidth="1"/>
    <col min="15874" max="15874" width="82.00390625" style="0" customWidth="1"/>
    <col min="15875" max="15877" width="19.140625" style="0" customWidth="1"/>
    <col min="16129" max="16129" width="8.140625" style="0" customWidth="1"/>
    <col min="16130" max="16130" width="82.00390625" style="0" customWidth="1"/>
    <col min="16131" max="16133" width="19.140625" style="0" customWidth="1"/>
  </cols>
  <sheetData>
    <row r="1" spans="2:11" s="1" customFormat="1" ht="15">
      <c r="B1" s="189" t="s">
        <v>709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5" s="1" customFormat="1" ht="15">
      <c r="B2" s="2"/>
      <c r="C2" s="2"/>
      <c r="D2" s="2"/>
      <c r="E2" s="2"/>
    </row>
    <row r="3" spans="1:11" s="1" customFormat="1" ht="15.75">
      <c r="A3" s="190" t="s">
        <v>231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2:5" s="1" customFormat="1" ht="15">
      <c r="B4" s="2"/>
      <c r="C4" s="2"/>
      <c r="D4" s="2"/>
      <c r="E4" s="2"/>
    </row>
    <row r="5" spans="2:11" s="1" customFormat="1" ht="15">
      <c r="B5" s="2"/>
      <c r="C5" s="2"/>
      <c r="D5" s="201" t="s">
        <v>36</v>
      </c>
      <c r="E5" s="201"/>
      <c r="F5" s="201"/>
      <c r="G5" s="201"/>
      <c r="H5" s="201"/>
      <c r="I5" s="201"/>
      <c r="J5" s="201"/>
      <c r="K5" s="201"/>
    </row>
    <row r="6" spans="1:11" s="1" customFormat="1" ht="15.75">
      <c r="A6" s="194" t="s">
        <v>39</v>
      </c>
      <c r="B6" s="194" t="s">
        <v>40</v>
      </c>
      <c r="C6" s="191" t="s">
        <v>167</v>
      </c>
      <c r="D6" s="191"/>
      <c r="E6" s="191"/>
      <c r="F6" s="191" t="s">
        <v>165</v>
      </c>
      <c r="G6" s="191"/>
      <c r="H6" s="191"/>
      <c r="I6" s="191" t="s">
        <v>166</v>
      </c>
      <c r="J6" s="191"/>
      <c r="K6" s="191"/>
    </row>
    <row r="7" spans="1:11" s="1" customFormat="1" ht="15.75">
      <c r="A7" s="197"/>
      <c r="B7" s="197"/>
      <c r="C7" s="193" t="s">
        <v>41</v>
      </c>
      <c r="D7" s="193"/>
      <c r="E7" s="194" t="s">
        <v>44</v>
      </c>
      <c r="F7" s="193" t="s">
        <v>41</v>
      </c>
      <c r="G7" s="193"/>
      <c r="H7" s="194" t="s">
        <v>44</v>
      </c>
      <c r="I7" s="193" t="s">
        <v>41</v>
      </c>
      <c r="J7" s="193"/>
      <c r="K7" s="194" t="s">
        <v>44</v>
      </c>
    </row>
    <row r="8" spans="1:11" s="1" customFormat="1" ht="15.75">
      <c r="A8" s="195"/>
      <c r="B8" s="195"/>
      <c r="C8" s="3" t="s">
        <v>42</v>
      </c>
      <c r="D8" s="3" t="s">
        <v>43</v>
      </c>
      <c r="E8" s="195"/>
      <c r="F8" s="3" t="s">
        <v>42</v>
      </c>
      <c r="G8" s="3" t="s">
        <v>43</v>
      </c>
      <c r="H8" s="195"/>
      <c r="I8" s="3" t="s">
        <v>42</v>
      </c>
      <c r="J8" s="3" t="s">
        <v>43</v>
      </c>
      <c r="K8" s="195"/>
    </row>
    <row r="9" spans="1:11" ht="15">
      <c r="A9" s="17">
        <v>1</v>
      </c>
      <c r="B9" s="13" t="s">
        <v>238</v>
      </c>
      <c r="C9" s="14">
        <v>58058</v>
      </c>
      <c r="D9" s="14">
        <v>123284</v>
      </c>
      <c r="E9" s="14">
        <v>60746</v>
      </c>
      <c r="F9" s="14">
        <v>2395</v>
      </c>
      <c r="G9" s="14">
        <v>2646</v>
      </c>
      <c r="H9" s="14">
        <v>2560</v>
      </c>
      <c r="I9" s="14">
        <f>SUM(C9,F9)</f>
        <v>60453</v>
      </c>
      <c r="J9" s="14">
        <f aca="true" t="shared" si="0" ref="J9:K14">SUM(D9,G9)</f>
        <v>125930</v>
      </c>
      <c r="K9" s="14">
        <f t="shared" si="0"/>
        <v>63306</v>
      </c>
    </row>
    <row r="10" spans="1:11" ht="15">
      <c r="A10" s="17">
        <v>2</v>
      </c>
      <c r="B10" s="13" t="s">
        <v>402</v>
      </c>
      <c r="C10" s="14">
        <v>0</v>
      </c>
      <c r="D10" s="14">
        <v>0</v>
      </c>
      <c r="E10" s="14">
        <v>0</v>
      </c>
      <c r="F10" s="14">
        <v>240</v>
      </c>
      <c r="G10" s="14">
        <v>0</v>
      </c>
      <c r="H10" s="14">
        <v>0</v>
      </c>
      <c r="I10" s="14">
        <f aca="true" t="shared" si="1" ref="I10:I14">SUM(C10,F10)</f>
        <v>240</v>
      </c>
      <c r="J10" s="14">
        <f t="shared" si="0"/>
        <v>0</v>
      </c>
      <c r="K10" s="14">
        <f t="shared" si="0"/>
        <v>0</v>
      </c>
    </row>
    <row r="11" spans="1:11" ht="15">
      <c r="A11" s="17">
        <v>3</v>
      </c>
      <c r="B11" s="13" t="s">
        <v>239</v>
      </c>
      <c r="C11" s="14">
        <v>732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1"/>
        <v>732</v>
      </c>
      <c r="J11" s="14">
        <f t="shared" si="0"/>
        <v>0</v>
      </c>
      <c r="K11" s="14">
        <f t="shared" si="0"/>
        <v>0</v>
      </c>
    </row>
    <row r="12" spans="1:11" ht="15">
      <c r="A12" s="17">
        <v>4</v>
      </c>
      <c r="B12" s="13" t="s">
        <v>240</v>
      </c>
      <c r="C12" s="14">
        <v>350</v>
      </c>
      <c r="D12" s="14">
        <v>81</v>
      </c>
      <c r="E12" s="14">
        <v>81</v>
      </c>
      <c r="F12" s="14">
        <v>0</v>
      </c>
      <c r="G12" s="14">
        <v>0</v>
      </c>
      <c r="H12" s="14">
        <v>0</v>
      </c>
      <c r="I12" s="14">
        <f t="shared" si="1"/>
        <v>350</v>
      </c>
      <c r="J12" s="14">
        <f t="shared" si="0"/>
        <v>81</v>
      </c>
      <c r="K12" s="14">
        <f t="shared" si="0"/>
        <v>81</v>
      </c>
    </row>
    <row r="13" spans="1:11" ht="15">
      <c r="A13" s="17">
        <v>5</v>
      </c>
      <c r="B13" s="13" t="s">
        <v>241</v>
      </c>
      <c r="C13" s="14">
        <v>912</v>
      </c>
      <c r="D13" s="14">
        <v>514</v>
      </c>
      <c r="E13" s="14">
        <v>514</v>
      </c>
      <c r="F13" s="14">
        <v>0</v>
      </c>
      <c r="G13" s="14">
        <v>0</v>
      </c>
      <c r="H13" s="14">
        <v>0</v>
      </c>
      <c r="I13" s="14">
        <f t="shared" si="1"/>
        <v>912</v>
      </c>
      <c r="J13" s="14">
        <f t="shared" si="0"/>
        <v>514</v>
      </c>
      <c r="K13" s="14">
        <f t="shared" si="0"/>
        <v>514</v>
      </c>
    </row>
    <row r="14" spans="1:11" ht="15">
      <c r="A14" s="17">
        <v>6</v>
      </c>
      <c r="B14" s="13" t="s">
        <v>242</v>
      </c>
      <c r="C14" s="14">
        <v>0</v>
      </c>
      <c r="D14" s="14">
        <v>474</v>
      </c>
      <c r="E14" s="14">
        <v>473</v>
      </c>
      <c r="F14" s="14">
        <v>0</v>
      </c>
      <c r="G14" s="14">
        <v>0</v>
      </c>
      <c r="H14" s="14">
        <v>0</v>
      </c>
      <c r="I14" s="14">
        <f t="shared" si="1"/>
        <v>0</v>
      </c>
      <c r="J14" s="14">
        <f t="shared" si="0"/>
        <v>474</v>
      </c>
      <c r="K14" s="14">
        <f t="shared" si="0"/>
        <v>473</v>
      </c>
    </row>
    <row r="15" spans="1:11" ht="15">
      <c r="A15" s="17">
        <v>7</v>
      </c>
      <c r="B15" s="15" t="s">
        <v>403</v>
      </c>
      <c r="C15" s="16">
        <f>SUM(C9:C14)</f>
        <v>60052</v>
      </c>
      <c r="D15" s="16">
        <f aca="true" t="shared" si="2" ref="D15:E15">SUM(D9:D14)</f>
        <v>124353</v>
      </c>
      <c r="E15" s="16">
        <f t="shared" si="2"/>
        <v>61814</v>
      </c>
      <c r="F15" s="16">
        <f>SUM(F9:F14)</f>
        <v>2635</v>
      </c>
      <c r="G15" s="16">
        <f aca="true" t="shared" si="3" ref="G15">SUM(G9:G14)</f>
        <v>2646</v>
      </c>
      <c r="H15" s="16">
        <f aca="true" t="shared" si="4" ref="H15">SUM(H9:H14)</f>
        <v>2560</v>
      </c>
      <c r="I15" s="16">
        <f>SUM(I9:I14)</f>
        <v>62687</v>
      </c>
      <c r="J15" s="16">
        <f aca="true" t="shared" si="5" ref="J15">SUM(J9:J14)</f>
        <v>126999</v>
      </c>
      <c r="K15" s="16">
        <f aca="true" t="shared" si="6" ref="K15">SUM(K9:K14)</f>
        <v>64374</v>
      </c>
    </row>
    <row r="16" spans="1:11" ht="15">
      <c r="A16" s="17">
        <v>8</v>
      </c>
      <c r="B16" s="13" t="s">
        <v>243</v>
      </c>
      <c r="C16" s="14">
        <v>3120</v>
      </c>
      <c r="D16" s="14">
        <v>2480</v>
      </c>
      <c r="E16" s="14">
        <v>2480</v>
      </c>
      <c r="F16" s="14">
        <v>0</v>
      </c>
      <c r="G16" s="14">
        <v>0</v>
      </c>
      <c r="H16" s="14">
        <v>0</v>
      </c>
      <c r="I16" s="14">
        <f>SUM(C16,F16)</f>
        <v>3120</v>
      </c>
      <c r="J16" s="14">
        <f aca="true" t="shared" si="7" ref="J16:K18">SUM(D16,G16)</f>
        <v>2480</v>
      </c>
      <c r="K16" s="14">
        <f t="shared" si="7"/>
        <v>2480</v>
      </c>
    </row>
    <row r="17" spans="1:11" ht="25.5">
      <c r="A17" s="17">
        <v>9</v>
      </c>
      <c r="B17" s="13" t="s">
        <v>244</v>
      </c>
      <c r="C17" s="14">
        <v>2808</v>
      </c>
      <c r="D17" s="14">
        <v>2636</v>
      </c>
      <c r="E17" s="14">
        <v>2636</v>
      </c>
      <c r="F17" s="14">
        <v>0</v>
      </c>
      <c r="G17" s="14">
        <v>0</v>
      </c>
      <c r="H17" s="14">
        <v>0</v>
      </c>
      <c r="I17" s="14">
        <f aca="true" t="shared" si="8" ref="I17:I18">SUM(C17,F17)</f>
        <v>2808</v>
      </c>
      <c r="J17" s="14">
        <f t="shared" si="7"/>
        <v>2636</v>
      </c>
      <c r="K17" s="14">
        <f t="shared" si="7"/>
        <v>2636</v>
      </c>
    </row>
    <row r="18" spans="1:11" ht="15">
      <c r="A18" s="17">
        <v>10</v>
      </c>
      <c r="B18" s="13" t="s">
        <v>245</v>
      </c>
      <c r="C18" s="14">
        <v>0</v>
      </c>
      <c r="D18" s="14">
        <v>2855</v>
      </c>
      <c r="E18" s="14">
        <v>2855</v>
      </c>
      <c r="F18" s="14">
        <v>0</v>
      </c>
      <c r="G18" s="14">
        <v>0</v>
      </c>
      <c r="H18" s="14">
        <v>0</v>
      </c>
      <c r="I18" s="14">
        <f t="shared" si="8"/>
        <v>0</v>
      </c>
      <c r="J18" s="14">
        <f t="shared" si="7"/>
        <v>2855</v>
      </c>
      <c r="K18" s="14">
        <f t="shared" si="7"/>
        <v>2855</v>
      </c>
    </row>
    <row r="19" spans="1:11" ht="15">
      <c r="A19" s="17">
        <v>11</v>
      </c>
      <c r="B19" s="15" t="s">
        <v>404</v>
      </c>
      <c r="C19" s="16">
        <f>SUM(C16:C18)</f>
        <v>5928</v>
      </c>
      <c r="D19" s="16">
        <f aca="true" t="shared" si="9" ref="D19:E19">SUM(D16:D18)</f>
        <v>7971</v>
      </c>
      <c r="E19" s="16">
        <f t="shared" si="9"/>
        <v>7971</v>
      </c>
      <c r="F19" s="16">
        <f>SUM(F16:F18)</f>
        <v>0</v>
      </c>
      <c r="G19" s="16">
        <f aca="true" t="shared" si="10" ref="G19">SUM(G16:G18)</f>
        <v>0</v>
      </c>
      <c r="H19" s="16">
        <f aca="true" t="shared" si="11" ref="H19">SUM(H16:H18)</f>
        <v>0</v>
      </c>
      <c r="I19" s="16">
        <f>SUM(I16:I18)</f>
        <v>5928</v>
      </c>
      <c r="J19" s="16">
        <f aca="true" t="shared" si="12" ref="J19">SUM(J16:J18)</f>
        <v>7971</v>
      </c>
      <c r="K19" s="16">
        <f aca="true" t="shared" si="13" ref="K19">SUM(K16:K18)</f>
        <v>7971</v>
      </c>
    </row>
    <row r="20" spans="1:11" ht="15">
      <c r="A20" s="17">
        <v>12</v>
      </c>
      <c r="B20" s="15" t="s">
        <v>405</v>
      </c>
      <c r="C20" s="16">
        <f>SUM(C15,C19)</f>
        <v>65980</v>
      </c>
      <c r="D20" s="16">
        <f aca="true" t="shared" si="14" ref="D20:E20">SUM(D15,D19)</f>
        <v>132324</v>
      </c>
      <c r="E20" s="16">
        <f t="shared" si="14"/>
        <v>69785</v>
      </c>
      <c r="F20" s="16">
        <f>SUM(F15,F19)</f>
        <v>2635</v>
      </c>
      <c r="G20" s="16">
        <f aca="true" t="shared" si="15" ref="G20">SUM(G15,G19)</f>
        <v>2646</v>
      </c>
      <c r="H20" s="16">
        <f aca="true" t="shared" si="16" ref="H20">SUM(H15,H19)</f>
        <v>2560</v>
      </c>
      <c r="I20" s="16">
        <f>SUM(I15,I19)</f>
        <v>68615</v>
      </c>
      <c r="J20" s="16">
        <f aca="true" t="shared" si="17" ref="J20">SUM(J15,J19)</f>
        <v>134970</v>
      </c>
      <c r="K20" s="16">
        <f aca="true" t="shared" si="18" ref="K20">SUM(K15,K19)</f>
        <v>72345</v>
      </c>
    </row>
    <row r="21" spans="1:11" ht="15">
      <c r="A21" s="17">
        <v>13</v>
      </c>
      <c r="B21" s="15" t="s">
        <v>246</v>
      </c>
      <c r="C21" s="16">
        <v>11210</v>
      </c>
      <c r="D21" s="16">
        <v>11751</v>
      </c>
      <c r="E21" s="16">
        <v>11749</v>
      </c>
      <c r="F21" s="16">
        <v>647</v>
      </c>
      <c r="G21" s="16">
        <v>654</v>
      </c>
      <c r="H21" s="16">
        <v>654</v>
      </c>
      <c r="I21" s="16">
        <f>SUM(C21,F21)</f>
        <v>11857</v>
      </c>
      <c r="J21" s="16">
        <f aca="true" t="shared" si="19" ref="J21:K23">SUM(D21,G21)</f>
        <v>12405</v>
      </c>
      <c r="K21" s="16">
        <f t="shared" si="19"/>
        <v>12403</v>
      </c>
    </row>
    <row r="22" spans="1:11" ht="15">
      <c r="A22" s="17">
        <v>14</v>
      </c>
      <c r="B22" s="13" t="s">
        <v>247</v>
      </c>
      <c r="C22" s="14">
        <v>420</v>
      </c>
      <c r="D22" s="14">
        <v>692</v>
      </c>
      <c r="E22" s="14">
        <v>692</v>
      </c>
      <c r="F22" s="14">
        <v>660</v>
      </c>
      <c r="G22" s="14">
        <v>485</v>
      </c>
      <c r="H22" s="14">
        <v>485</v>
      </c>
      <c r="I22" s="16">
        <f aca="true" t="shared" si="20" ref="I22:I23">SUM(C22,F22)</f>
        <v>1080</v>
      </c>
      <c r="J22" s="16">
        <f t="shared" si="19"/>
        <v>1177</v>
      </c>
      <c r="K22" s="16">
        <f t="shared" si="19"/>
        <v>1177</v>
      </c>
    </row>
    <row r="23" spans="1:11" ht="15">
      <c r="A23" s="17">
        <v>15</v>
      </c>
      <c r="B23" s="13" t="s">
        <v>248</v>
      </c>
      <c r="C23" s="14">
        <v>21600</v>
      </c>
      <c r="D23" s="14">
        <v>29720</v>
      </c>
      <c r="E23" s="14">
        <v>29442</v>
      </c>
      <c r="F23" s="14">
        <v>107</v>
      </c>
      <c r="G23" s="14">
        <v>97</v>
      </c>
      <c r="H23" s="14">
        <v>97</v>
      </c>
      <c r="I23" s="16">
        <f t="shared" si="20"/>
        <v>21707</v>
      </c>
      <c r="J23" s="16">
        <f t="shared" si="19"/>
        <v>29817</v>
      </c>
      <c r="K23" s="16">
        <f t="shared" si="19"/>
        <v>29539</v>
      </c>
    </row>
    <row r="24" spans="1:11" ht="15">
      <c r="A24" s="17">
        <v>16</v>
      </c>
      <c r="B24" s="15" t="s">
        <v>406</v>
      </c>
      <c r="C24" s="16">
        <f>SUM(C22:C23)</f>
        <v>22020</v>
      </c>
      <c r="D24" s="16">
        <f aca="true" t="shared" si="21" ref="D24:E24">SUM(D22:D23)</f>
        <v>30412</v>
      </c>
      <c r="E24" s="16">
        <f t="shared" si="21"/>
        <v>30134</v>
      </c>
      <c r="F24" s="16">
        <f>SUM(F22:F23)</f>
        <v>767</v>
      </c>
      <c r="G24" s="16">
        <f aca="true" t="shared" si="22" ref="G24">SUM(G22:G23)</f>
        <v>582</v>
      </c>
      <c r="H24" s="16">
        <f aca="true" t="shared" si="23" ref="H24">SUM(H22:H23)</f>
        <v>582</v>
      </c>
      <c r="I24" s="16">
        <f>SUM(I22:I23)</f>
        <v>22787</v>
      </c>
      <c r="J24" s="16">
        <f aca="true" t="shared" si="24" ref="J24">SUM(J22:J23)</f>
        <v>30994</v>
      </c>
      <c r="K24" s="16">
        <f aca="true" t="shared" si="25" ref="K24">SUM(K22:K23)</f>
        <v>30716</v>
      </c>
    </row>
    <row r="25" spans="1:11" ht="15">
      <c r="A25" s="17">
        <v>17</v>
      </c>
      <c r="B25" s="13" t="s">
        <v>249</v>
      </c>
      <c r="C25" s="14">
        <v>450</v>
      </c>
      <c r="D25" s="14">
        <v>746</v>
      </c>
      <c r="E25" s="14">
        <v>743</v>
      </c>
      <c r="F25" s="14">
        <v>200</v>
      </c>
      <c r="G25" s="14">
        <v>73</v>
      </c>
      <c r="H25" s="14">
        <v>73</v>
      </c>
      <c r="I25" s="14">
        <f>SUM(C25,F25)</f>
        <v>650</v>
      </c>
      <c r="J25" s="14">
        <f aca="true" t="shared" si="26" ref="J25:K26">SUM(D25,G25)</f>
        <v>819</v>
      </c>
      <c r="K25" s="14">
        <f t="shared" si="26"/>
        <v>816</v>
      </c>
    </row>
    <row r="26" spans="1:11" ht="15">
      <c r="A26" s="17">
        <v>18</v>
      </c>
      <c r="B26" s="13" t="s">
        <v>250</v>
      </c>
      <c r="C26" s="14">
        <v>1000</v>
      </c>
      <c r="D26" s="14">
        <v>796</v>
      </c>
      <c r="E26" s="14">
        <v>796</v>
      </c>
      <c r="F26" s="14">
        <v>100</v>
      </c>
      <c r="G26" s="14">
        <v>99</v>
      </c>
      <c r="H26" s="14">
        <v>99</v>
      </c>
      <c r="I26" s="14">
        <f>SUM(C26,F26)</f>
        <v>1100</v>
      </c>
      <c r="J26" s="14">
        <f t="shared" si="26"/>
        <v>895</v>
      </c>
      <c r="K26" s="14">
        <f t="shared" si="26"/>
        <v>895</v>
      </c>
    </row>
    <row r="27" spans="1:11" ht="15">
      <c r="A27" s="17">
        <v>19</v>
      </c>
      <c r="B27" s="15" t="s">
        <v>407</v>
      </c>
      <c r="C27" s="16">
        <f>SUM(C25:C26)</f>
        <v>1450</v>
      </c>
      <c r="D27" s="16">
        <f aca="true" t="shared" si="27" ref="D27:E27">SUM(D25:D26)</f>
        <v>1542</v>
      </c>
      <c r="E27" s="16">
        <f t="shared" si="27"/>
        <v>1539</v>
      </c>
      <c r="F27" s="16">
        <f>SUM(F25:F26)</f>
        <v>300</v>
      </c>
      <c r="G27" s="16">
        <f aca="true" t="shared" si="28" ref="G27">SUM(G25:G26)</f>
        <v>172</v>
      </c>
      <c r="H27" s="16">
        <f aca="true" t="shared" si="29" ref="H27">SUM(H25:H26)</f>
        <v>172</v>
      </c>
      <c r="I27" s="16">
        <f>SUM(I25:I26)</f>
        <v>1750</v>
      </c>
      <c r="J27" s="16">
        <f aca="true" t="shared" si="30" ref="J27">SUM(J25:J26)</f>
        <v>1714</v>
      </c>
      <c r="K27" s="16">
        <f aca="true" t="shared" si="31" ref="K27">SUM(K25:K26)</f>
        <v>1711</v>
      </c>
    </row>
    <row r="28" spans="1:11" ht="15">
      <c r="A28" s="17">
        <v>20</v>
      </c>
      <c r="B28" s="13" t="s">
        <v>251</v>
      </c>
      <c r="C28" s="14">
        <v>7000</v>
      </c>
      <c r="D28" s="14">
        <v>12456</v>
      </c>
      <c r="E28" s="14">
        <v>6172</v>
      </c>
      <c r="F28" s="14">
        <v>580</v>
      </c>
      <c r="G28" s="14">
        <v>409</v>
      </c>
      <c r="H28" s="14">
        <v>403</v>
      </c>
      <c r="I28" s="14">
        <f>SUM(C28,F28)</f>
        <v>7580</v>
      </c>
      <c r="J28" s="14">
        <f aca="true" t="shared" si="32" ref="J28:K32">SUM(D28,G28)</f>
        <v>12865</v>
      </c>
      <c r="K28" s="14">
        <f t="shared" si="32"/>
        <v>6575</v>
      </c>
    </row>
    <row r="29" spans="1:11" ht="15">
      <c r="A29" s="17">
        <v>21</v>
      </c>
      <c r="B29" s="13" t="s">
        <v>252</v>
      </c>
      <c r="C29" s="14">
        <v>2000</v>
      </c>
      <c r="D29" s="14">
        <v>2432</v>
      </c>
      <c r="E29" s="14">
        <v>2432</v>
      </c>
      <c r="F29" s="14">
        <v>0</v>
      </c>
      <c r="G29" s="14">
        <v>0</v>
      </c>
      <c r="H29" s="14">
        <v>0</v>
      </c>
      <c r="I29" s="14">
        <f aca="true" t="shared" si="33" ref="I29:I32">SUM(C29,F29)</f>
        <v>2000</v>
      </c>
      <c r="J29" s="14">
        <f t="shared" si="32"/>
        <v>2432</v>
      </c>
      <c r="K29" s="14">
        <f t="shared" si="32"/>
        <v>2432</v>
      </c>
    </row>
    <row r="30" spans="1:11" ht="15">
      <c r="A30" s="17">
        <v>22</v>
      </c>
      <c r="B30" s="13" t="s">
        <v>253</v>
      </c>
      <c r="C30" s="14">
        <v>2500</v>
      </c>
      <c r="D30" s="14">
        <v>1916</v>
      </c>
      <c r="E30" s="14">
        <v>1916</v>
      </c>
      <c r="F30" s="14">
        <v>200</v>
      </c>
      <c r="G30" s="14">
        <v>7</v>
      </c>
      <c r="H30" s="14">
        <v>7</v>
      </c>
      <c r="I30" s="14">
        <f t="shared" si="33"/>
        <v>2700</v>
      </c>
      <c r="J30" s="14">
        <f t="shared" si="32"/>
        <v>1923</v>
      </c>
      <c r="K30" s="14">
        <f t="shared" si="32"/>
        <v>1923</v>
      </c>
    </row>
    <row r="31" spans="1:11" ht="15">
      <c r="A31" s="17">
        <v>23</v>
      </c>
      <c r="B31" s="13" t="s">
        <v>254</v>
      </c>
      <c r="C31" s="14">
        <v>0</v>
      </c>
      <c r="D31" s="14">
        <v>680</v>
      </c>
      <c r="E31" s="14">
        <v>632</v>
      </c>
      <c r="F31" s="14">
        <v>0</v>
      </c>
      <c r="G31" s="14">
        <v>0</v>
      </c>
      <c r="H31" s="14">
        <v>0</v>
      </c>
      <c r="I31" s="14">
        <f t="shared" si="33"/>
        <v>0</v>
      </c>
      <c r="J31" s="14">
        <f t="shared" si="32"/>
        <v>680</v>
      </c>
      <c r="K31" s="14">
        <f t="shared" si="32"/>
        <v>632</v>
      </c>
    </row>
    <row r="32" spans="1:11" ht="15">
      <c r="A32" s="17">
        <v>24</v>
      </c>
      <c r="B32" s="13" t="s">
        <v>255</v>
      </c>
      <c r="C32" s="14">
        <v>3540</v>
      </c>
      <c r="D32" s="14">
        <v>5901</v>
      </c>
      <c r="E32" s="14">
        <v>5705</v>
      </c>
      <c r="F32" s="14">
        <v>69</v>
      </c>
      <c r="G32" s="14">
        <v>42</v>
      </c>
      <c r="H32" s="14">
        <v>42</v>
      </c>
      <c r="I32" s="14">
        <f t="shared" si="33"/>
        <v>3609</v>
      </c>
      <c r="J32" s="14">
        <f t="shared" si="32"/>
        <v>5943</v>
      </c>
      <c r="K32" s="14">
        <f t="shared" si="32"/>
        <v>5747</v>
      </c>
    </row>
    <row r="33" spans="1:11" ht="15">
      <c r="A33" s="17">
        <v>25</v>
      </c>
      <c r="B33" s="15" t="s">
        <v>408</v>
      </c>
      <c r="C33" s="16">
        <f>SUM(C28:C32)</f>
        <v>15040</v>
      </c>
      <c r="D33" s="16">
        <f aca="true" t="shared" si="34" ref="D33:E33">SUM(D28:D32)</f>
        <v>23385</v>
      </c>
      <c r="E33" s="16">
        <f t="shared" si="34"/>
        <v>16857</v>
      </c>
      <c r="F33" s="16">
        <f>SUM(F28:F32)</f>
        <v>849</v>
      </c>
      <c r="G33" s="16">
        <f aca="true" t="shared" si="35" ref="G33">SUM(G28:G32)</f>
        <v>458</v>
      </c>
      <c r="H33" s="16">
        <f aca="true" t="shared" si="36" ref="H33">SUM(H28:H32)</f>
        <v>452</v>
      </c>
      <c r="I33" s="16">
        <f>SUM(I28:I32)</f>
        <v>15889</v>
      </c>
      <c r="J33" s="16">
        <f aca="true" t="shared" si="37" ref="J33">SUM(J28:J32)</f>
        <v>23843</v>
      </c>
      <c r="K33" s="16">
        <f aca="true" t="shared" si="38" ref="K33">SUM(K28:K32)</f>
        <v>17309</v>
      </c>
    </row>
    <row r="34" spans="1:11" ht="15">
      <c r="A34" s="17">
        <v>26</v>
      </c>
      <c r="B34" s="13" t="s">
        <v>256</v>
      </c>
      <c r="C34" s="14">
        <v>12190</v>
      </c>
      <c r="D34" s="14">
        <v>11143</v>
      </c>
      <c r="E34" s="14">
        <v>11127</v>
      </c>
      <c r="F34" s="14">
        <v>220</v>
      </c>
      <c r="G34" s="14">
        <v>215</v>
      </c>
      <c r="H34" s="14">
        <v>213</v>
      </c>
      <c r="I34" s="14">
        <f>SUM(C34,F34)</f>
        <v>12410</v>
      </c>
      <c r="J34" s="14">
        <f aca="true" t="shared" si="39" ref="J34:K38">SUM(D34,G34)</f>
        <v>11358</v>
      </c>
      <c r="K34" s="14">
        <f t="shared" si="39"/>
        <v>11340</v>
      </c>
    </row>
    <row r="35" spans="1:11" ht="15">
      <c r="A35" s="17">
        <v>27</v>
      </c>
      <c r="B35" s="13" t="s">
        <v>257</v>
      </c>
      <c r="C35" s="14">
        <v>3600</v>
      </c>
      <c r="D35" s="14">
        <v>2060</v>
      </c>
      <c r="E35" s="14">
        <v>1657</v>
      </c>
      <c r="F35" s="14">
        <v>0</v>
      </c>
      <c r="G35" s="14">
        <v>0</v>
      </c>
      <c r="H35" s="14">
        <v>0</v>
      </c>
      <c r="I35" s="14">
        <f aca="true" t="shared" si="40" ref="I35:I38">SUM(C35,F35)</f>
        <v>3600</v>
      </c>
      <c r="J35" s="14">
        <f t="shared" si="39"/>
        <v>2060</v>
      </c>
      <c r="K35" s="14">
        <f t="shared" si="39"/>
        <v>1657</v>
      </c>
    </row>
    <row r="36" spans="1:11" ht="15">
      <c r="A36" s="17">
        <v>28</v>
      </c>
      <c r="B36" s="13" t="s">
        <v>258</v>
      </c>
      <c r="C36" s="14">
        <v>300</v>
      </c>
      <c r="D36" s="14">
        <v>305</v>
      </c>
      <c r="E36" s="14">
        <v>11</v>
      </c>
      <c r="F36" s="14">
        <v>0</v>
      </c>
      <c r="G36" s="14">
        <v>1</v>
      </c>
      <c r="H36" s="14">
        <v>1</v>
      </c>
      <c r="I36" s="14">
        <f t="shared" si="40"/>
        <v>300</v>
      </c>
      <c r="J36" s="14">
        <f t="shared" si="39"/>
        <v>306</v>
      </c>
      <c r="K36" s="14">
        <f t="shared" si="39"/>
        <v>12</v>
      </c>
    </row>
    <row r="37" spans="1:11" ht="15">
      <c r="A37" s="17">
        <v>29</v>
      </c>
      <c r="B37" s="13" t="s">
        <v>259</v>
      </c>
      <c r="C37" s="14">
        <v>200</v>
      </c>
      <c r="D37" s="14">
        <v>0</v>
      </c>
      <c r="E37" s="14">
        <v>0</v>
      </c>
      <c r="F37" s="14">
        <v>32</v>
      </c>
      <c r="G37" s="14">
        <v>0</v>
      </c>
      <c r="H37" s="14">
        <v>0</v>
      </c>
      <c r="I37" s="14">
        <f t="shared" si="40"/>
        <v>232</v>
      </c>
      <c r="J37" s="14">
        <f t="shared" si="39"/>
        <v>0</v>
      </c>
      <c r="K37" s="14">
        <f t="shared" si="39"/>
        <v>0</v>
      </c>
    </row>
    <row r="38" spans="1:11" ht="15">
      <c r="A38" s="17">
        <v>30</v>
      </c>
      <c r="B38" s="13" t="s">
        <v>260</v>
      </c>
      <c r="C38" s="14">
        <v>740</v>
      </c>
      <c r="D38" s="14">
        <v>1621</v>
      </c>
      <c r="E38" s="14">
        <v>1599</v>
      </c>
      <c r="F38" s="14">
        <v>50</v>
      </c>
      <c r="G38" s="14">
        <v>0</v>
      </c>
      <c r="H38" s="14">
        <v>0</v>
      </c>
      <c r="I38" s="14">
        <f t="shared" si="40"/>
        <v>790</v>
      </c>
      <c r="J38" s="14">
        <f t="shared" si="39"/>
        <v>1621</v>
      </c>
      <c r="K38" s="14">
        <f t="shared" si="39"/>
        <v>1599</v>
      </c>
    </row>
    <row r="39" spans="1:11" ht="15">
      <c r="A39" s="17">
        <v>31</v>
      </c>
      <c r="B39" s="15" t="s">
        <v>409</v>
      </c>
      <c r="C39" s="16">
        <f>SUM(C34:C38)</f>
        <v>17030</v>
      </c>
      <c r="D39" s="16">
        <f aca="true" t="shared" si="41" ref="D39:E39">SUM(D34:D38)</f>
        <v>15129</v>
      </c>
      <c r="E39" s="16">
        <f t="shared" si="41"/>
        <v>14394</v>
      </c>
      <c r="F39" s="16">
        <f>SUM(F34:F38)</f>
        <v>302</v>
      </c>
      <c r="G39" s="16">
        <f aca="true" t="shared" si="42" ref="G39">SUM(G34:G38)</f>
        <v>216</v>
      </c>
      <c r="H39" s="16">
        <f aca="true" t="shared" si="43" ref="H39">SUM(H34:H38)</f>
        <v>214</v>
      </c>
      <c r="I39" s="16">
        <f>SUM(I34:I38)</f>
        <v>17332</v>
      </c>
      <c r="J39" s="16">
        <f aca="true" t="shared" si="44" ref="J39">SUM(J34:J38)</f>
        <v>15345</v>
      </c>
      <c r="K39" s="16">
        <f aca="true" t="shared" si="45" ref="K39">SUM(K34:K38)</f>
        <v>14608</v>
      </c>
    </row>
    <row r="40" spans="1:11" ht="15">
      <c r="A40" s="17">
        <v>32</v>
      </c>
      <c r="B40" s="15" t="s">
        <v>410</v>
      </c>
      <c r="C40" s="16">
        <f>SUM(C24,C27,C33,C39)</f>
        <v>55540</v>
      </c>
      <c r="D40" s="16">
        <f aca="true" t="shared" si="46" ref="D40:E40">SUM(D24,D27,D33,D39)</f>
        <v>70468</v>
      </c>
      <c r="E40" s="16">
        <f t="shared" si="46"/>
        <v>62924</v>
      </c>
      <c r="F40" s="16">
        <f>SUM(F24,F27,F33,F39)</f>
        <v>2218</v>
      </c>
      <c r="G40" s="16">
        <f aca="true" t="shared" si="47" ref="G40">SUM(G24,G27,G33,G39)</f>
        <v>1428</v>
      </c>
      <c r="H40" s="16">
        <f aca="true" t="shared" si="48" ref="H40">SUM(H24,H27,H33,H39)</f>
        <v>1420</v>
      </c>
      <c r="I40" s="16">
        <f>SUM(I24,I27,I33,I39)</f>
        <v>57758</v>
      </c>
      <c r="J40" s="16">
        <f aca="true" t="shared" si="49" ref="J40">SUM(J24,J27,J33,J39)</f>
        <v>71896</v>
      </c>
      <c r="K40" s="16">
        <f aca="true" t="shared" si="50" ref="K40">SUM(K24,K27,K33,K39)</f>
        <v>64344</v>
      </c>
    </row>
    <row r="41" spans="1:11" ht="15">
      <c r="A41" s="17">
        <v>33</v>
      </c>
      <c r="B41" s="13" t="s">
        <v>389</v>
      </c>
      <c r="C41" s="14">
        <v>0</v>
      </c>
      <c r="D41" s="14">
        <v>471</v>
      </c>
      <c r="E41" s="14">
        <v>471</v>
      </c>
      <c r="F41" s="14">
        <v>0</v>
      </c>
      <c r="G41" s="14">
        <v>0</v>
      </c>
      <c r="H41" s="14">
        <v>0</v>
      </c>
      <c r="I41" s="14">
        <f>SUM(C41,F41)</f>
        <v>0</v>
      </c>
      <c r="J41" s="14">
        <f aca="true" t="shared" si="51" ref="J41:K44">SUM(D41,G41)</f>
        <v>471</v>
      </c>
      <c r="K41" s="14">
        <f t="shared" si="51"/>
        <v>471</v>
      </c>
    </row>
    <row r="42" spans="1:11" ht="15">
      <c r="A42" s="17">
        <v>34</v>
      </c>
      <c r="B42" s="13" t="s">
        <v>386</v>
      </c>
      <c r="C42" s="14">
        <v>1000</v>
      </c>
      <c r="D42" s="14">
        <v>933</v>
      </c>
      <c r="E42" s="14">
        <v>823</v>
      </c>
      <c r="F42" s="14">
        <v>0</v>
      </c>
      <c r="G42" s="14">
        <v>0</v>
      </c>
      <c r="H42" s="14">
        <v>0</v>
      </c>
      <c r="I42" s="14">
        <f aca="true" t="shared" si="52" ref="I42:I44">SUM(C42,F42)</f>
        <v>1000</v>
      </c>
      <c r="J42" s="14">
        <f t="shared" si="51"/>
        <v>933</v>
      </c>
      <c r="K42" s="14">
        <f t="shared" si="51"/>
        <v>823</v>
      </c>
    </row>
    <row r="43" spans="1:11" ht="15">
      <c r="A43" s="17">
        <v>35</v>
      </c>
      <c r="B43" s="13" t="s">
        <v>387</v>
      </c>
      <c r="C43" s="14">
        <v>400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52"/>
        <v>400</v>
      </c>
      <c r="J43" s="14">
        <f t="shared" si="51"/>
        <v>0</v>
      </c>
      <c r="K43" s="14">
        <f t="shared" si="51"/>
        <v>0</v>
      </c>
    </row>
    <row r="44" spans="1:11" ht="15">
      <c r="A44" s="17">
        <v>36</v>
      </c>
      <c r="B44" s="13" t="s">
        <v>388</v>
      </c>
      <c r="C44" s="14">
        <v>1900</v>
      </c>
      <c r="D44" s="14">
        <v>982</v>
      </c>
      <c r="E44" s="14">
        <v>982</v>
      </c>
      <c r="F44" s="14">
        <v>0</v>
      </c>
      <c r="G44" s="14">
        <v>0</v>
      </c>
      <c r="H44" s="14">
        <v>0</v>
      </c>
      <c r="I44" s="14">
        <f t="shared" si="52"/>
        <v>1900</v>
      </c>
      <c r="J44" s="14">
        <f t="shared" si="51"/>
        <v>982</v>
      </c>
      <c r="K44" s="14">
        <f t="shared" si="51"/>
        <v>982</v>
      </c>
    </row>
    <row r="45" spans="1:11" ht="15">
      <c r="A45" s="17">
        <v>37</v>
      </c>
      <c r="B45" s="15" t="s">
        <v>411</v>
      </c>
      <c r="C45" s="16">
        <f>SUM(C41:C44)</f>
        <v>3300</v>
      </c>
      <c r="D45" s="16">
        <f aca="true" t="shared" si="53" ref="D45:K45">SUM(D41:D44)</f>
        <v>2386</v>
      </c>
      <c r="E45" s="16">
        <f t="shared" si="53"/>
        <v>2276</v>
      </c>
      <c r="F45" s="16">
        <f t="shared" si="53"/>
        <v>0</v>
      </c>
      <c r="G45" s="16">
        <f t="shared" si="53"/>
        <v>0</v>
      </c>
      <c r="H45" s="16">
        <f t="shared" si="53"/>
        <v>0</v>
      </c>
      <c r="I45" s="16">
        <f t="shared" si="53"/>
        <v>3300</v>
      </c>
      <c r="J45" s="16">
        <f t="shared" si="53"/>
        <v>2386</v>
      </c>
      <c r="K45" s="16">
        <f t="shared" si="53"/>
        <v>2276</v>
      </c>
    </row>
    <row r="46" spans="1:11" ht="15">
      <c r="A46" s="17">
        <v>38</v>
      </c>
      <c r="B46" s="13" t="s">
        <v>390</v>
      </c>
      <c r="C46" s="14">
        <v>0</v>
      </c>
      <c r="D46" s="14">
        <v>1205</v>
      </c>
      <c r="E46" s="14">
        <v>1117</v>
      </c>
      <c r="F46" s="14">
        <v>0</v>
      </c>
      <c r="G46" s="14">
        <v>0</v>
      </c>
      <c r="H46" s="14">
        <v>0</v>
      </c>
      <c r="I46" s="14">
        <f>SUM(C46,F46)</f>
        <v>0</v>
      </c>
      <c r="J46" s="14">
        <f aca="true" t="shared" si="54" ref="J46:K46">SUM(D46,G46)</f>
        <v>1205</v>
      </c>
      <c r="K46" s="14">
        <f t="shared" si="54"/>
        <v>1117</v>
      </c>
    </row>
    <row r="47" spans="1:11" ht="15">
      <c r="A47" s="17">
        <v>39</v>
      </c>
      <c r="B47" s="13" t="s">
        <v>412</v>
      </c>
      <c r="C47" s="14">
        <f>SUM(C46)</f>
        <v>0</v>
      </c>
      <c r="D47" s="14">
        <f aca="true" t="shared" si="55" ref="D47:K47">SUM(D46)</f>
        <v>1205</v>
      </c>
      <c r="E47" s="14">
        <f t="shared" si="55"/>
        <v>1117</v>
      </c>
      <c r="F47" s="14">
        <f t="shared" si="55"/>
        <v>0</v>
      </c>
      <c r="G47" s="14">
        <f t="shared" si="55"/>
        <v>0</v>
      </c>
      <c r="H47" s="14">
        <f t="shared" si="55"/>
        <v>0</v>
      </c>
      <c r="I47" s="14">
        <f t="shared" si="55"/>
        <v>0</v>
      </c>
      <c r="J47" s="14">
        <f t="shared" si="55"/>
        <v>1205</v>
      </c>
      <c r="K47" s="14">
        <f t="shared" si="55"/>
        <v>1117</v>
      </c>
    </row>
    <row r="48" spans="1:11" ht="15">
      <c r="A48" s="17">
        <v>40</v>
      </c>
      <c r="B48" s="13" t="s">
        <v>391</v>
      </c>
      <c r="C48" s="14">
        <v>7200</v>
      </c>
      <c r="D48" s="14">
        <v>5835</v>
      </c>
      <c r="E48" s="14">
        <v>5835</v>
      </c>
      <c r="F48" s="14">
        <v>0</v>
      </c>
      <c r="G48" s="14">
        <v>0</v>
      </c>
      <c r="H48" s="14">
        <v>0</v>
      </c>
      <c r="I48" s="14">
        <f>SUM(C48,F48)</f>
        <v>7200</v>
      </c>
      <c r="J48" s="14">
        <f aca="true" t="shared" si="56" ref="J48:K50">SUM(D48,G48)</f>
        <v>5835</v>
      </c>
      <c r="K48" s="14">
        <f t="shared" si="56"/>
        <v>5835</v>
      </c>
    </row>
    <row r="49" spans="1:11" ht="15">
      <c r="A49" s="17">
        <v>41</v>
      </c>
      <c r="B49" s="13" t="s">
        <v>392</v>
      </c>
      <c r="C49" s="14">
        <v>8280</v>
      </c>
      <c r="D49" s="14">
        <v>8500</v>
      </c>
      <c r="E49" s="14">
        <v>8461</v>
      </c>
      <c r="F49" s="14">
        <v>0</v>
      </c>
      <c r="G49" s="14">
        <v>0</v>
      </c>
      <c r="H49" s="14">
        <v>0</v>
      </c>
      <c r="I49" s="14">
        <f aca="true" t="shared" si="57" ref="I49:I50">SUM(C49,F49)</f>
        <v>8280</v>
      </c>
      <c r="J49" s="14">
        <f t="shared" si="56"/>
        <v>8500</v>
      </c>
      <c r="K49" s="14">
        <f t="shared" si="56"/>
        <v>8461</v>
      </c>
    </row>
    <row r="50" spans="1:11" ht="15">
      <c r="A50" s="17">
        <v>42</v>
      </c>
      <c r="B50" s="13" t="s">
        <v>393</v>
      </c>
      <c r="C50" s="14">
        <v>1000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f t="shared" si="57"/>
        <v>1000</v>
      </c>
      <c r="J50" s="14">
        <f t="shared" si="56"/>
        <v>0</v>
      </c>
      <c r="K50" s="14">
        <f t="shared" si="56"/>
        <v>0</v>
      </c>
    </row>
    <row r="51" spans="1:11" ht="15">
      <c r="A51" s="17">
        <v>43</v>
      </c>
      <c r="B51" s="15" t="s">
        <v>413</v>
      </c>
      <c r="C51" s="16">
        <f>SUM(C47:C50)</f>
        <v>16480</v>
      </c>
      <c r="D51" s="16">
        <f aca="true" t="shared" si="58" ref="D51:K51">SUM(D47:D50)</f>
        <v>15540</v>
      </c>
      <c r="E51" s="16">
        <f t="shared" si="58"/>
        <v>15413</v>
      </c>
      <c r="F51" s="16">
        <f t="shared" si="58"/>
        <v>0</v>
      </c>
      <c r="G51" s="16">
        <f t="shared" si="58"/>
        <v>0</v>
      </c>
      <c r="H51" s="16">
        <f t="shared" si="58"/>
        <v>0</v>
      </c>
      <c r="I51" s="16">
        <f t="shared" si="58"/>
        <v>16480</v>
      </c>
      <c r="J51" s="16">
        <f t="shared" si="58"/>
        <v>15540</v>
      </c>
      <c r="K51" s="16">
        <f t="shared" si="58"/>
        <v>15413</v>
      </c>
    </row>
    <row r="52" spans="1:11" ht="15">
      <c r="A52" s="17">
        <v>44</v>
      </c>
      <c r="B52" s="13" t="s">
        <v>394</v>
      </c>
      <c r="C52" s="14">
        <v>472</v>
      </c>
      <c r="D52" s="14">
        <v>500</v>
      </c>
      <c r="E52" s="14">
        <v>500</v>
      </c>
      <c r="F52" s="14">
        <v>0</v>
      </c>
      <c r="G52" s="14">
        <v>0</v>
      </c>
      <c r="H52" s="14">
        <v>0</v>
      </c>
      <c r="I52" s="14">
        <f>SUM(C52,F52)</f>
        <v>472</v>
      </c>
      <c r="J52" s="14">
        <f aca="true" t="shared" si="59" ref="J52:K54">SUM(D52,G52)</f>
        <v>500</v>
      </c>
      <c r="K52" s="14">
        <f t="shared" si="59"/>
        <v>500</v>
      </c>
    </row>
    <row r="53" spans="1:11" ht="15">
      <c r="A53" s="17">
        <v>45</v>
      </c>
      <c r="B53" s="13" t="s">
        <v>395</v>
      </c>
      <c r="C53" s="14">
        <v>8528</v>
      </c>
      <c r="D53" s="14">
        <v>10409</v>
      </c>
      <c r="E53" s="14">
        <v>7959</v>
      </c>
      <c r="F53" s="14">
        <v>0</v>
      </c>
      <c r="G53" s="14">
        <v>0</v>
      </c>
      <c r="H53" s="14">
        <v>0</v>
      </c>
      <c r="I53" s="14">
        <f aca="true" t="shared" si="60" ref="I53:I54">SUM(C53,F53)</f>
        <v>8528</v>
      </c>
      <c r="J53" s="14">
        <f t="shared" si="59"/>
        <v>10409</v>
      </c>
      <c r="K53" s="14">
        <f t="shared" si="59"/>
        <v>7959</v>
      </c>
    </row>
    <row r="54" spans="1:11" ht="15">
      <c r="A54" s="17">
        <v>46</v>
      </c>
      <c r="B54" s="13" t="s">
        <v>396</v>
      </c>
      <c r="C54" s="14">
        <v>2430</v>
      </c>
      <c r="D54" s="14">
        <v>2701</v>
      </c>
      <c r="E54" s="14">
        <v>1038</v>
      </c>
      <c r="F54" s="14">
        <v>0</v>
      </c>
      <c r="G54" s="14">
        <v>0</v>
      </c>
      <c r="H54" s="14">
        <v>0</v>
      </c>
      <c r="I54" s="14">
        <f t="shared" si="60"/>
        <v>2430</v>
      </c>
      <c r="J54" s="14">
        <f t="shared" si="59"/>
        <v>2701</v>
      </c>
      <c r="K54" s="14">
        <f t="shared" si="59"/>
        <v>1038</v>
      </c>
    </row>
    <row r="55" spans="1:11" ht="15">
      <c r="A55" s="17">
        <v>47</v>
      </c>
      <c r="B55" s="15" t="s">
        <v>414</v>
      </c>
      <c r="C55" s="16">
        <f>SUM(C52:C54)</f>
        <v>11430</v>
      </c>
      <c r="D55" s="16">
        <f aca="true" t="shared" si="61" ref="D55:K55">SUM(D52:D54)</f>
        <v>13610</v>
      </c>
      <c r="E55" s="16">
        <f t="shared" si="61"/>
        <v>9497</v>
      </c>
      <c r="F55" s="16">
        <f t="shared" si="61"/>
        <v>0</v>
      </c>
      <c r="G55" s="16">
        <f t="shared" si="61"/>
        <v>0</v>
      </c>
      <c r="H55" s="16">
        <f t="shared" si="61"/>
        <v>0</v>
      </c>
      <c r="I55" s="16">
        <f t="shared" si="61"/>
        <v>11430</v>
      </c>
      <c r="J55" s="16">
        <f t="shared" si="61"/>
        <v>13610</v>
      </c>
      <c r="K55" s="16">
        <f t="shared" si="61"/>
        <v>9497</v>
      </c>
    </row>
    <row r="56" spans="1:11" ht="15">
      <c r="A56" s="17">
        <v>48</v>
      </c>
      <c r="B56" s="13" t="s">
        <v>397</v>
      </c>
      <c r="C56" s="14">
        <v>20008</v>
      </c>
      <c r="D56" s="14">
        <v>1008</v>
      </c>
      <c r="E56" s="14">
        <v>787</v>
      </c>
      <c r="F56" s="14">
        <v>0</v>
      </c>
      <c r="G56" s="14">
        <v>0</v>
      </c>
      <c r="H56" s="14">
        <v>0</v>
      </c>
      <c r="I56" s="14">
        <f>SUM(C56,F56)</f>
        <v>20008</v>
      </c>
      <c r="J56" s="14">
        <f aca="true" t="shared" si="62" ref="J56:K57">SUM(D56,G56)</f>
        <v>1008</v>
      </c>
      <c r="K56" s="14">
        <f t="shared" si="62"/>
        <v>787</v>
      </c>
    </row>
    <row r="57" spans="1:11" ht="15">
      <c r="A57" s="17">
        <v>49</v>
      </c>
      <c r="B57" s="13" t="s">
        <v>398</v>
      </c>
      <c r="C57" s="14">
        <v>5402</v>
      </c>
      <c r="D57" s="14">
        <v>1789</v>
      </c>
      <c r="E57" s="14">
        <v>213</v>
      </c>
      <c r="F57" s="14">
        <v>0</v>
      </c>
      <c r="G57" s="14">
        <v>0</v>
      </c>
      <c r="H57" s="14">
        <v>0</v>
      </c>
      <c r="I57" s="14">
        <f>SUM(C57,F57)</f>
        <v>5402</v>
      </c>
      <c r="J57" s="14">
        <f t="shared" si="62"/>
        <v>1789</v>
      </c>
      <c r="K57" s="14">
        <f t="shared" si="62"/>
        <v>213</v>
      </c>
    </row>
    <row r="58" spans="1:11" ht="15">
      <c r="A58" s="17">
        <v>50</v>
      </c>
      <c r="B58" s="15" t="s">
        <v>415</v>
      </c>
      <c r="C58" s="16">
        <f>SUM(C56:C57)</f>
        <v>25410</v>
      </c>
      <c r="D58" s="16">
        <f aca="true" t="shared" si="63" ref="D58:K58">SUM(D56:D57)</f>
        <v>2797</v>
      </c>
      <c r="E58" s="16">
        <f t="shared" si="63"/>
        <v>1000</v>
      </c>
      <c r="F58" s="16">
        <f t="shared" si="63"/>
        <v>0</v>
      </c>
      <c r="G58" s="16">
        <f t="shared" si="63"/>
        <v>0</v>
      </c>
      <c r="H58" s="16">
        <f t="shared" si="63"/>
        <v>0</v>
      </c>
      <c r="I58" s="16">
        <f t="shared" si="63"/>
        <v>25410</v>
      </c>
      <c r="J58" s="16">
        <f t="shared" si="63"/>
        <v>2797</v>
      </c>
      <c r="K58" s="16">
        <f t="shared" si="63"/>
        <v>1000</v>
      </c>
    </row>
    <row r="59" spans="1:11" ht="15">
      <c r="A59" s="17">
        <v>51</v>
      </c>
      <c r="B59" s="15" t="s">
        <v>416</v>
      </c>
      <c r="C59" s="16">
        <f>SUM(C20,C21,C40,C45,C51,C55,C58)</f>
        <v>189350</v>
      </c>
      <c r="D59" s="16">
        <f aca="true" t="shared" si="64" ref="D59:K59">SUM(D20,D21,D40,D45,D51,D55,D58)</f>
        <v>248876</v>
      </c>
      <c r="E59" s="16">
        <f t="shared" si="64"/>
        <v>172644</v>
      </c>
      <c r="F59" s="16">
        <f t="shared" si="64"/>
        <v>5500</v>
      </c>
      <c r="G59" s="16">
        <f t="shared" si="64"/>
        <v>4728</v>
      </c>
      <c r="H59" s="16">
        <f t="shared" si="64"/>
        <v>4634</v>
      </c>
      <c r="I59" s="16">
        <f t="shared" si="64"/>
        <v>194850</v>
      </c>
      <c r="J59" s="16">
        <f t="shared" si="64"/>
        <v>253604</v>
      </c>
      <c r="K59" s="16">
        <f t="shared" si="64"/>
        <v>177278</v>
      </c>
    </row>
    <row r="60" spans="1:11" ht="15">
      <c r="A60" s="17">
        <v>52</v>
      </c>
      <c r="B60" s="13" t="s">
        <v>399</v>
      </c>
      <c r="C60" s="14">
        <v>0</v>
      </c>
      <c r="D60" s="14">
        <v>4134</v>
      </c>
      <c r="E60" s="14">
        <v>4134</v>
      </c>
      <c r="F60" s="14">
        <v>0</v>
      </c>
      <c r="G60" s="14">
        <v>0</v>
      </c>
      <c r="H60" s="14">
        <v>0</v>
      </c>
      <c r="I60" s="14">
        <f>SUM(C60,F60)</f>
        <v>0</v>
      </c>
      <c r="J60" s="14">
        <f aca="true" t="shared" si="65" ref="J60:K63">SUM(D60,G60)</f>
        <v>4134</v>
      </c>
      <c r="K60" s="14">
        <f t="shared" si="65"/>
        <v>4134</v>
      </c>
    </row>
    <row r="61" spans="1:11" ht="15">
      <c r="A61" s="17">
        <v>53</v>
      </c>
      <c r="B61" s="13" t="s">
        <v>417</v>
      </c>
      <c r="C61" s="14">
        <f>SUM(C60)</f>
        <v>0</v>
      </c>
      <c r="D61" s="14">
        <v>4134</v>
      </c>
      <c r="E61" s="14">
        <v>4134</v>
      </c>
      <c r="F61" s="14">
        <v>0</v>
      </c>
      <c r="G61" s="14">
        <v>0</v>
      </c>
      <c r="H61" s="14">
        <v>0</v>
      </c>
      <c r="I61" s="14">
        <f aca="true" t="shared" si="66" ref="I61:I63">SUM(C61,F61)</f>
        <v>0</v>
      </c>
      <c r="J61" s="14">
        <f t="shared" si="65"/>
        <v>4134</v>
      </c>
      <c r="K61" s="14">
        <f t="shared" si="65"/>
        <v>4134</v>
      </c>
    </row>
    <row r="62" spans="1:11" ht="15">
      <c r="A62" s="17">
        <v>54</v>
      </c>
      <c r="B62" s="13" t="s">
        <v>400</v>
      </c>
      <c r="C62" s="14">
        <v>0</v>
      </c>
      <c r="D62" s="14">
        <v>642</v>
      </c>
      <c r="E62" s="14">
        <v>642</v>
      </c>
      <c r="F62" s="14">
        <v>0</v>
      </c>
      <c r="G62" s="14">
        <v>0</v>
      </c>
      <c r="H62" s="14">
        <v>0</v>
      </c>
      <c r="I62" s="14">
        <f t="shared" si="66"/>
        <v>0</v>
      </c>
      <c r="J62" s="14">
        <f t="shared" si="65"/>
        <v>642</v>
      </c>
      <c r="K62" s="14">
        <f t="shared" si="65"/>
        <v>642</v>
      </c>
    </row>
    <row r="63" spans="1:11" ht="15">
      <c r="A63" s="17">
        <v>55</v>
      </c>
      <c r="B63" s="13" t="s">
        <v>401</v>
      </c>
      <c r="C63" s="14">
        <v>5200</v>
      </c>
      <c r="D63" s="14">
        <v>4199</v>
      </c>
      <c r="E63" s="14">
        <v>4199</v>
      </c>
      <c r="F63" s="14">
        <v>0</v>
      </c>
      <c r="G63" s="14">
        <v>0</v>
      </c>
      <c r="H63" s="14">
        <v>0</v>
      </c>
      <c r="I63" s="14">
        <f t="shared" si="66"/>
        <v>5200</v>
      </c>
      <c r="J63" s="14">
        <f t="shared" si="65"/>
        <v>4199</v>
      </c>
      <c r="K63" s="14">
        <f t="shared" si="65"/>
        <v>4199</v>
      </c>
    </row>
    <row r="64" spans="1:11" ht="15">
      <c r="A64" s="17">
        <v>56</v>
      </c>
      <c r="B64" s="13" t="s">
        <v>418</v>
      </c>
      <c r="C64" s="14">
        <f>SUM(C61:C63)</f>
        <v>5200</v>
      </c>
      <c r="D64" s="14">
        <f aca="true" t="shared" si="67" ref="D64:K64">SUM(D61:D63)</f>
        <v>8975</v>
      </c>
      <c r="E64" s="14">
        <f t="shared" si="67"/>
        <v>8975</v>
      </c>
      <c r="F64" s="14">
        <f t="shared" si="67"/>
        <v>0</v>
      </c>
      <c r="G64" s="14">
        <f t="shared" si="67"/>
        <v>0</v>
      </c>
      <c r="H64" s="14">
        <f t="shared" si="67"/>
        <v>0</v>
      </c>
      <c r="I64" s="14">
        <f t="shared" si="67"/>
        <v>5200</v>
      </c>
      <c r="J64" s="14">
        <f t="shared" si="67"/>
        <v>8975</v>
      </c>
      <c r="K64" s="14">
        <f t="shared" si="67"/>
        <v>8975</v>
      </c>
    </row>
    <row r="65" spans="1:11" ht="15">
      <c r="A65" s="17">
        <v>57</v>
      </c>
      <c r="B65" s="13" t="s">
        <v>419</v>
      </c>
      <c r="C65" s="14">
        <f>SUM(C64)</f>
        <v>5200</v>
      </c>
      <c r="D65" s="14">
        <f aca="true" t="shared" si="68" ref="D65:K65">SUM(D64)</f>
        <v>8975</v>
      </c>
      <c r="E65" s="14">
        <f t="shared" si="68"/>
        <v>8975</v>
      </c>
      <c r="F65" s="14">
        <f t="shared" si="68"/>
        <v>0</v>
      </c>
      <c r="G65" s="14">
        <f t="shared" si="68"/>
        <v>0</v>
      </c>
      <c r="H65" s="14">
        <f t="shared" si="68"/>
        <v>0</v>
      </c>
      <c r="I65" s="14">
        <f t="shared" si="68"/>
        <v>5200</v>
      </c>
      <c r="J65" s="14">
        <f t="shared" si="68"/>
        <v>8975</v>
      </c>
      <c r="K65" s="14">
        <f t="shared" si="68"/>
        <v>8975</v>
      </c>
    </row>
    <row r="66" spans="1:11" ht="15">
      <c r="A66" s="17">
        <v>58</v>
      </c>
      <c r="B66" s="15" t="s">
        <v>420</v>
      </c>
      <c r="C66" s="31">
        <f>SUM(C59,C65)</f>
        <v>194550</v>
      </c>
      <c r="D66" s="31">
        <f aca="true" t="shared" si="69" ref="D66:K66">SUM(D59,D65)</f>
        <v>257851</v>
      </c>
      <c r="E66" s="31">
        <f t="shared" si="69"/>
        <v>181619</v>
      </c>
      <c r="F66" s="31">
        <f t="shared" si="69"/>
        <v>5500</v>
      </c>
      <c r="G66" s="31">
        <f t="shared" si="69"/>
        <v>4728</v>
      </c>
      <c r="H66" s="31">
        <f t="shared" si="69"/>
        <v>4634</v>
      </c>
      <c r="I66" s="31">
        <f t="shared" si="69"/>
        <v>200050</v>
      </c>
      <c r="J66" s="31">
        <f t="shared" si="69"/>
        <v>262579</v>
      </c>
      <c r="K66" s="31">
        <f t="shared" si="69"/>
        <v>186253</v>
      </c>
    </row>
    <row r="67" spans="1:11" s="163" customFormat="1" ht="12.75">
      <c r="A67" s="160">
        <v>59</v>
      </c>
      <c r="B67" s="161" t="s">
        <v>680</v>
      </c>
      <c r="C67" s="162">
        <v>-5200</v>
      </c>
      <c r="D67" s="162">
        <v>-4199</v>
      </c>
      <c r="E67" s="162">
        <v>-4199</v>
      </c>
      <c r="F67" s="156">
        <v>0</v>
      </c>
      <c r="G67" s="156">
        <v>0</v>
      </c>
      <c r="H67" s="156">
        <v>0</v>
      </c>
      <c r="I67" s="156">
        <v>-5200</v>
      </c>
      <c r="J67" s="156">
        <v>-4199</v>
      </c>
      <c r="K67" s="156">
        <v>-4199</v>
      </c>
    </row>
    <row r="68" spans="1:11" s="163" customFormat="1" ht="12.75">
      <c r="A68" s="160">
        <v>60</v>
      </c>
      <c r="B68" s="164" t="s">
        <v>678</v>
      </c>
      <c r="C68" s="162">
        <f>SUM(C66:C67)</f>
        <v>189350</v>
      </c>
      <c r="D68" s="162">
        <f aca="true" t="shared" si="70" ref="D68:K68">SUM(D66:D67)</f>
        <v>253652</v>
      </c>
      <c r="E68" s="162">
        <f t="shared" si="70"/>
        <v>177420</v>
      </c>
      <c r="F68" s="162">
        <f t="shared" si="70"/>
        <v>5500</v>
      </c>
      <c r="G68" s="162">
        <f t="shared" si="70"/>
        <v>4728</v>
      </c>
      <c r="H68" s="162">
        <f t="shared" si="70"/>
        <v>4634</v>
      </c>
      <c r="I68" s="162">
        <f t="shared" si="70"/>
        <v>194850</v>
      </c>
      <c r="J68" s="162">
        <f t="shared" si="70"/>
        <v>258380</v>
      </c>
      <c r="K68" s="162">
        <f t="shared" si="70"/>
        <v>182054</v>
      </c>
    </row>
  </sheetData>
  <sheetProtection password="F799" sheet="1" objects="1" scenarios="1"/>
  <mergeCells count="14">
    <mergeCell ref="B1:K1"/>
    <mergeCell ref="A3:K3"/>
    <mergeCell ref="B6:B8"/>
    <mergeCell ref="A6:A8"/>
    <mergeCell ref="C7:D7"/>
    <mergeCell ref="E7:E8"/>
    <mergeCell ref="C6:E6"/>
    <mergeCell ref="D5:K5"/>
    <mergeCell ref="F6:H6"/>
    <mergeCell ref="F7:G7"/>
    <mergeCell ref="H7:H8"/>
    <mergeCell ref="I6:K6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B1" sqref="B1:E1"/>
    </sheetView>
  </sheetViews>
  <sheetFormatPr defaultColWidth="9.140625" defaultRowHeight="15"/>
  <cols>
    <col min="1" max="1" width="5.8515625" style="9" customWidth="1"/>
    <col min="2" max="2" width="41.57421875" style="9" customWidth="1"/>
    <col min="3" max="3" width="11.00390625" style="9" customWidth="1"/>
    <col min="4" max="4" width="12.140625" style="9" customWidth="1"/>
    <col min="5" max="5" width="11.8515625" style="9" customWidth="1"/>
    <col min="6" max="256" width="9.140625" style="9" customWidth="1"/>
    <col min="257" max="257" width="5.8515625" style="9" customWidth="1"/>
    <col min="258" max="258" width="41.57421875" style="9" customWidth="1"/>
    <col min="259" max="259" width="11.00390625" style="9" customWidth="1"/>
    <col min="260" max="260" width="10.7109375" style="9" customWidth="1"/>
    <col min="261" max="261" width="11.8515625" style="9" customWidth="1"/>
    <col min="262" max="512" width="9.140625" style="9" customWidth="1"/>
    <col min="513" max="513" width="5.8515625" style="9" customWidth="1"/>
    <col min="514" max="514" width="41.57421875" style="9" customWidth="1"/>
    <col min="515" max="515" width="11.00390625" style="9" customWidth="1"/>
    <col min="516" max="516" width="10.7109375" style="9" customWidth="1"/>
    <col min="517" max="517" width="11.8515625" style="9" customWidth="1"/>
    <col min="518" max="768" width="9.140625" style="9" customWidth="1"/>
    <col min="769" max="769" width="5.8515625" style="9" customWidth="1"/>
    <col min="770" max="770" width="41.57421875" style="9" customWidth="1"/>
    <col min="771" max="771" width="11.00390625" style="9" customWidth="1"/>
    <col min="772" max="772" width="10.7109375" style="9" customWidth="1"/>
    <col min="773" max="773" width="11.8515625" style="9" customWidth="1"/>
    <col min="774" max="1024" width="9.140625" style="9" customWidth="1"/>
    <col min="1025" max="1025" width="5.8515625" style="9" customWidth="1"/>
    <col min="1026" max="1026" width="41.57421875" style="9" customWidth="1"/>
    <col min="1027" max="1027" width="11.00390625" style="9" customWidth="1"/>
    <col min="1028" max="1028" width="10.7109375" style="9" customWidth="1"/>
    <col min="1029" max="1029" width="11.8515625" style="9" customWidth="1"/>
    <col min="1030" max="1280" width="9.140625" style="9" customWidth="1"/>
    <col min="1281" max="1281" width="5.8515625" style="9" customWidth="1"/>
    <col min="1282" max="1282" width="41.57421875" style="9" customWidth="1"/>
    <col min="1283" max="1283" width="11.00390625" style="9" customWidth="1"/>
    <col min="1284" max="1284" width="10.7109375" style="9" customWidth="1"/>
    <col min="1285" max="1285" width="11.8515625" style="9" customWidth="1"/>
    <col min="1286" max="1536" width="9.140625" style="9" customWidth="1"/>
    <col min="1537" max="1537" width="5.8515625" style="9" customWidth="1"/>
    <col min="1538" max="1538" width="41.57421875" style="9" customWidth="1"/>
    <col min="1539" max="1539" width="11.00390625" style="9" customWidth="1"/>
    <col min="1540" max="1540" width="10.7109375" style="9" customWidth="1"/>
    <col min="1541" max="1541" width="11.8515625" style="9" customWidth="1"/>
    <col min="1542" max="1792" width="9.140625" style="9" customWidth="1"/>
    <col min="1793" max="1793" width="5.8515625" style="9" customWidth="1"/>
    <col min="1794" max="1794" width="41.57421875" style="9" customWidth="1"/>
    <col min="1795" max="1795" width="11.00390625" style="9" customWidth="1"/>
    <col min="1796" max="1796" width="10.7109375" style="9" customWidth="1"/>
    <col min="1797" max="1797" width="11.8515625" style="9" customWidth="1"/>
    <col min="1798" max="2048" width="9.140625" style="9" customWidth="1"/>
    <col min="2049" max="2049" width="5.8515625" style="9" customWidth="1"/>
    <col min="2050" max="2050" width="41.57421875" style="9" customWidth="1"/>
    <col min="2051" max="2051" width="11.00390625" style="9" customWidth="1"/>
    <col min="2052" max="2052" width="10.7109375" style="9" customWidth="1"/>
    <col min="2053" max="2053" width="11.8515625" style="9" customWidth="1"/>
    <col min="2054" max="2304" width="9.140625" style="9" customWidth="1"/>
    <col min="2305" max="2305" width="5.8515625" style="9" customWidth="1"/>
    <col min="2306" max="2306" width="41.57421875" style="9" customWidth="1"/>
    <col min="2307" max="2307" width="11.00390625" style="9" customWidth="1"/>
    <col min="2308" max="2308" width="10.7109375" style="9" customWidth="1"/>
    <col min="2309" max="2309" width="11.8515625" style="9" customWidth="1"/>
    <col min="2310" max="2560" width="9.140625" style="9" customWidth="1"/>
    <col min="2561" max="2561" width="5.8515625" style="9" customWidth="1"/>
    <col min="2562" max="2562" width="41.57421875" style="9" customWidth="1"/>
    <col min="2563" max="2563" width="11.00390625" style="9" customWidth="1"/>
    <col min="2564" max="2564" width="10.7109375" style="9" customWidth="1"/>
    <col min="2565" max="2565" width="11.8515625" style="9" customWidth="1"/>
    <col min="2566" max="2816" width="9.140625" style="9" customWidth="1"/>
    <col min="2817" max="2817" width="5.8515625" style="9" customWidth="1"/>
    <col min="2818" max="2818" width="41.57421875" style="9" customWidth="1"/>
    <col min="2819" max="2819" width="11.00390625" style="9" customWidth="1"/>
    <col min="2820" max="2820" width="10.7109375" style="9" customWidth="1"/>
    <col min="2821" max="2821" width="11.8515625" style="9" customWidth="1"/>
    <col min="2822" max="3072" width="9.140625" style="9" customWidth="1"/>
    <col min="3073" max="3073" width="5.8515625" style="9" customWidth="1"/>
    <col min="3074" max="3074" width="41.57421875" style="9" customWidth="1"/>
    <col min="3075" max="3075" width="11.00390625" style="9" customWidth="1"/>
    <col min="3076" max="3076" width="10.7109375" style="9" customWidth="1"/>
    <col min="3077" max="3077" width="11.8515625" style="9" customWidth="1"/>
    <col min="3078" max="3328" width="9.140625" style="9" customWidth="1"/>
    <col min="3329" max="3329" width="5.8515625" style="9" customWidth="1"/>
    <col min="3330" max="3330" width="41.57421875" style="9" customWidth="1"/>
    <col min="3331" max="3331" width="11.00390625" style="9" customWidth="1"/>
    <col min="3332" max="3332" width="10.7109375" style="9" customWidth="1"/>
    <col min="3333" max="3333" width="11.8515625" style="9" customWidth="1"/>
    <col min="3334" max="3584" width="9.140625" style="9" customWidth="1"/>
    <col min="3585" max="3585" width="5.8515625" style="9" customWidth="1"/>
    <col min="3586" max="3586" width="41.57421875" style="9" customWidth="1"/>
    <col min="3587" max="3587" width="11.00390625" style="9" customWidth="1"/>
    <col min="3588" max="3588" width="10.7109375" style="9" customWidth="1"/>
    <col min="3589" max="3589" width="11.8515625" style="9" customWidth="1"/>
    <col min="3590" max="3840" width="9.140625" style="9" customWidth="1"/>
    <col min="3841" max="3841" width="5.8515625" style="9" customWidth="1"/>
    <col min="3842" max="3842" width="41.57421875" style="9" customWidth="1"/>
    <col min="3843" max="3843" width="11.00390625" style="9" customWidth="1"/>
    <col min="3844" max="3844" width="10.7109375" style="9" customWidth="1"/>
    <col min="3845" max="3845" width="11.8515625" style="9" customWidth="1"/>
    <col min="3846" max="4096" width="9.140625" style="9" customWidth="1"/>
    <col min="4097" max="4097" width="5.8515625" style="9" customWidth="1"/>
    <col min="4098" max="4098" width="41.57421875" style="9" customWidth="1"/>
    <col min="4099" max="4099" width="11.00390625" style="9" customWidth="1"/>
    <col min="4100" max="4100" width="10.7109375" style="9" customWidth="1"/>
    <col min="4101" max="4101" width="11.8515625" style="9" customWidth="1"/>
    <col min="4102" max="4352" width="9.140625" style="9" customWidth="1"/>
    <col min="4353" max="4353" width="5.8515625" style="9" customWidth="1"/>
    <col min="4354" max="4354" width="41.57421875" style="9" customWidth="1"/>
    <col min="4355" max="4355" width="11.00390625" style="9" customWidth="1"/>
    <col min="4356" max="4356" width="10.7109375" style="9" customWidth="1"/>
    <col min="4357" max="4357" width="11.8515625" style="9" customWidth="1"/>
    <col min="4358" max="4608" width="9.140625" style="9" customWidth="1"/>
    <col min="4609" max="4609" width="5.8515625" style="9" customWidth="1"/>
    <col min="4610" max="4610" width="41.57421875" style="9" customWidth="1"/>
    <col min="4611" max="4611" width="11.00390625" style="9" customWidth="1"/>
    <col min="4612" max="4612" width="10.7109375" style="9" customWidth="1"/>
    <col min="4613" max="4613" width="11.8515625" style="9" customWidth="1"/>
    <col min="4614" max="4864" width="9.140625" style="9" customWidth="1"/>
    <col min="4865" max="4865" width="5.8515625" style="9" customWidth="1"/>
    <col min="4866" max="4866" width="41.57421875" style="9" customWidth="1"/>
    <col min="4867" max="4867" width="11.00390625" style="9" customWidth="1"/>
    <col min="4868" max="4868" width="10.7109375" style="9" customWidth="1"/>
    <col min="4869" max="4869" width="11.8515625" style="9" customWidth="1"/>
    <col min="4870" max="5120" width="9.140625" style="9" customWidth="1"/>
    <col min="5121" max="5121" width="5.8515625" style="9" customWidth="1"/>
    <col min="5122" max="5122" width="41.57421875" style="9" customWidth="1"/>
    <col min="5123" max="5123" width="11.00390625" style="9" customWidth="1"/>
    <col min="5124" max="5124" width="10.7109375" style="9" customWidth="1"/>
    <col min="5125" max="5125" width="11.8515625" style="9" customWidth="1"/>
    <col min="5126" max="5376" width="9.140625" style="9" customWidth="1"/>
    <col min="5377" max="5377" width="5.8515625" style="9" customWidth="1"/>
    <col min="5378" max="5378" width="41.57421875" style="9" customWidth="1"/>
    <col min="5379" max="5379" width="11.00390625" style="9" customWidth="1"/>
    <col min="5380" max="5380" width="10.7109375" style="9" customWidth="1"/>
    <col min="5381" max="5381" width="11.8515625" style="9" customWidth="1"/>
    <col min="5382" max="5632" width="9.140625" style="9" customWidth="1"/>
    <col min="5633" max="5633" width="5.8515625" style="9" customWidth="1"/>
    <col min="5634" max="5634" width="41.57421875" style="9" customWidth="1"/>
    <col min="5635" max="5635" width="11.00390625" style="9" customWidth="1"/>
    <col min="5636" max="5636" width="10.7109375" style="9" customWidth="1"/>
    <col min="5637" max="5637" width="11.8515625" style="9" customWidth="1"/>
    <col min="5638" max="5888" width="9.140625" style="9" customWidth="1"/>
    <col min="5889" max="5889" width="5.8515625" style="9" customWidth="1"/>
    <col min="5890" max="5890" width="41.57421875" style="9" customWidth="1"/>
    <col min="5891" max="5891" width="11.00390625" style="9" customWidth="1"/>
    <col min="5892" max="5892" width="10.7109375" style="9" customWidth="1"/>
    <col min="5893" max="5893" width="11.8515625" style="9" customWidth="1"/>
    <col min="5894" max="6144" width="9.140625" style="9" customWidth="1"/>
    <col min="6145" max="6145" width="5.8515625" style="9" customWidth="1"/>
    <col min="6146" max="6146" width="41.57421875" style="9" customWidth="1"/>
    <col min="6147" max="6147" width="11.00390625" style="9" customWidth="1"/>
    <col min="6148" max="6148" width="10.7109375" style="9" customWidth="1"/>
    <col min="6149" max="6149" width="11.8515625" style="9" customWidth="1"/>
    <col min="6150" max="6400" width="9.140625" style="9" customWidth="1"/>
    <col min="6401" max="6401" width="5.8515625" style="9" customWidth="1"/>
    <col min="6402" max="6402" width="41.57421875" style="9" customWidth="1"/>
    <col min="6403" max="6403" width="11.00390625" style="9" customWidth="1"/>
    <col min="6404" max="6404" width="10.7109375" style="9" customWidth="1"/>
    <col min="6405" max="6405" width="11.8515625" style="9" customWidth="1"/>
    <col min="6406" max="6656" width="9.140625" style="9" customWidth="1"/>
    <col min="6657" max="6657" width="5.8515625" style="9" customWidth="1"/>
    <col min="6658" max="6658" width="41.57421875" style="9" customWidth="1"/>
    <col min="6659" max="6659" width="11.00390625" style="9" customWidth="1"/>
    <col min="6660" max="6660" width="10.7109375" style="9" customWidth="1"/>
    <col min="6661" max="6661" width="11.8515625" style="9" customWidth="1"/>
    <col min="6662" max="6912" width="9.140625" style="9" customWidth="1"/>
    <col min="6913" max="6913" width="5.8515625" style="9" customWidth="1"/>
    <col min="6914" max="6914" width="41.57421875" style="9" customWidth="1"/>
    <col min="6915" max="6915" width="11.00390625" style="9" customWidth="1"/>
    <col min="6916" max="6916" width="10.7109375" style="9" customWidth="1"/>
    <col min="6917" max="6917" width="11.8515625" style="9" customWidth="1"/>
    <col min="6918" max="7168" width="9.140625" style="9" customWidth="1"/>
    <col min="7169" max="7169" width="5.8515625" style="9" customWidth="1"/>
    <col min="7170" max="7170" width="41.57421875" style="9" customWidth="1"/>
    <col min="7171" max="7171" width="11.00390625" style="9" customWidth="1"/>
    <col min="7172" max="7172" width="10.7109375" style="9" customWidth="1"/>
    <col min="7173" max="7173" width="11.8515625" style="9" customWidth="1"/>
    <col min="7174" max="7424" width="9.140625" style="9" customWidth="1"/>
    <col min="7425" max="7425" width="5.8515625" style="9" customWidth="1"/>
    <col min="7426" max="7426" width="41.57421875" style="9" customWidth="1"/>
    <col min="7427" max="7427" width="11.00390625" style="9" customWidth="1"/>
    <col min="7428" max="7428" width="10.7109375" style="9" customWidth="1"/>
    <col min="7429" max="7429" width="11.8515625" style="9" customWidth="1"/>
    <col min="7430" max="7680" width="9.140625" style="9" customWidth="1"/>
    <col min="7681" max="7681" width="5.8515625" style="9" customWidth="1"/>
    <col min="7682" max="7682" width="41.57421875" style="9" customWidth="1"/>
    <col min="7683" max="7683" width="11.00390625" style="9" customWidth="1"/>
    <col min="7684" max="7684" width="10.7109375" style="9" customWidth="1"/>
    <col min="7685" max="7685" width="11.8515625" style="9" customWidth="1"/>
    <col min="7686" max="7936" width="9.140625" style="9" customWidth="1"/>
    <col min="7937" max="7937" width="5.8515625" style="9" customWidth="1"/>
    <col min="7938" max="7938" width="41.57421875" style="9" customWidth="1"/>
    <col min="7939" max="7939" width="11.00390625" style="9" customWidth="1"/>
    <col min="7940" max="7940" width="10.7109375" style="9" customWidth="1"/>
    <col min="7941" max="7941" width="11.8515625" style="9" customWidth="1"/>
    <col min="7942" max="8192" width="9.140625" style="9" customWidth="1"/>
    <col min="8193" max="8193" width="5.8515625" style="9" customWidth="1"/>
    <col min="8194" max="8194" width="41.57421875" style="9" customWidth="1"/>
    <col min="8195" max="8195" width="11.00390625" style="9" customWidth="1"/>
    <col min="8196" max="8196" width="10.7109375" style="9" customWidth="1"/>
    <col min="8197" max="8197" width="11.8515625" style="9" customWidth="1"/>
    <col min="8198" max="8448" width="9.140625" style="9" customWidth="1"/>
    <col min="8449" max="8449" width="5.8515625" style="9" customWidth="1"/>
    <col min="8450" max="8450" width="41.57421875" style="9" customWidth="1"/>
    <col min="8451" max="8451" width="11.00390625" style="9" customWidth="1"/>
    <col min="8452" max="8452" width="10.7109375" style="9" customWidth="1"/>
    <col min="8453" max="8453" width="11.8515625" style="9" customWidth="1"/>
    <col min="8454" max="8704" width="9.140625" style="9" customWidth="1"/>
    <col min="8705" max="8705" width="5.8515625" style="9" customWidth="1"/>
    <col min="8706" max="8706" width="41.57421875" style="9" customWidth="1"/>
    <col min="8707" max="8707" width="11.00390625" style="9" customWidth="1"/>
    <col min="8708" max="8708" width="10.7109375" style="9" customWidth="1"/>
    <col min="8709" max="8709" width="11.8515625" style="9" customWidth="1"/>
    <col min="8710" max="8960" width="9.140625" style="9" customWidth="1"/>
    <col min="8961" max="8961" width="5.8515625" style="9" customWidth="1"/>
    <col min="8962" max="8962" width="41.57421875" style="9" customWidth="1"/>
    <col min="8963" max="8963" width="11.00390625" style="9" customWidth="1"/>
    <col min="8964" max="8964" width="10.7109375" style="9" customWidth="1"/>
    <col min="8965" max="8965" width="11.8515625" style="9" customWidth="1"/>
    <col min="8966" max="9216" width="9.140625" style="9" customWidth="1"/>
    <col min="9217" max="9217" width="5.8515625" style="9" customWidth="1"/>
    <col min="9218" max="9218" width="41.57421875" style="9" customWidth="1"/>
    <col min="9219" max="9219" width="11.00390625" style="9" customWidth="1"/>
    <col min="9220" max="9220" width="10.7109375" style="9" customWidth="1"/>
    <col min="9221" max="9221" width="11.8515625" style="9" customWidth="1"/>
    <col min="9222" max="9472" width="9.140625" style="9" customWidth="1"/>
    <col min="9473" max="9473" width="5.8515625" style="9" customWidth="1"/>
    <col min="9474" max="9474" width="41.57421875" style="9" customWidth="1"/>
    <col min="9475" max="9475" width="11.00390625" style="9" customWidth="1"/>
    <col min="9476" max="9476" width="10.7109375" style="9" customWidth="1"/>
    <col min="9477" max="9477" width="11.8515625" style="9" customWidth="1"/>
    <col min="9478" max="9728" width="9.140625" style="9" customWidth="1"/>
    <col min="9729" max="9729" width="5.8515625" style="9" customWidth="1"/>
    <col min="9730" max="9730" width="41.57421875" style="9" customWidth="1"/>
    <col min="9731" max="9731" width="11.00390625" style="9" customWidth="1"/>
    <col min="9732" max="9732" width="10.7109375" style="9" customWidth="1"/>
    <col min="9733" max="9733" width="11.8515625" style="9" customWidth="1"/>
    <col min="9734" max="9984" width="9.140625" style="9" customWidth="1"/>
    <col min="9985" max="9985" width="5.8515625" style="9" customWidth="1"/>
    <col min="9986" max="9986" width="41.57421875" style="9" customWidth="1"/>
    <col min="9987" max="9987" width="11.00390625" style="9" customWidth="1"/>
    <col min="9988" max="9988" width="10.7109375" style="9" customWidth="1"/>
    <col min="9989" max="9989" width="11.8515625" style="9" customWidth="1"/>
    <col min="9990" max="10240" width="9.140625" style="9" customWidth="1"/>
    <col min="10241" max="10241" width="5.8515625" style="9" customWidth="1"/>
    <col min="10242" max="10242" width="41.57421875" style="9" customWidth="1"/>
    <col min="10243" max="10243" width="11.00390625" style="9" customWidth="1"/>
    <col min="10244" max="10244" width="10.7109375" style="9" customWidth="1"/>
    <col min="10245" max="10245" width="11.8515625" style="9" customWidth="1"/>
    <col min="10246" max="10496" width="9.140625" style="9" customWidth="1"/>
    <col min="10497" max="10497" width="5.8515625" style="9" customWidth="1"/>
    <col min="10498" max="10498" width="41.57421875" style="9" customWidth="1"/>
    <col min="10499" max="10499" width="11.00390625" style="9" customWidth="1"/>
    <col min="10500" max="10500" width="10.7109375" style="9" customWidth="1"/>
    <col min="10501" max="10501" width="11.8515625" style="9" customWidth="1"/>
    <col min="10502" max="10752" width="9.140625" style="9" customWidth="1"/>
    <col min="10753" max="10753" width="5.8515625" style="9" customWidth="1"/>
    <col min="10754" max="10754" width="41.57421875" style="9" customWidth="1"/>
    <col min="10755" max="10755" width="11.00390625" style="9" customWidth="1"/>
    <col min="10756" max="10756" width="10.7109375" style="9" customWidth="1"/>
    <col min="10757" max="10757" width="11.8515625" style="9" customWidth="1"/>
    <col min="10758" max="11008" width="9.140625" style="9" customWidth="1"/>
    <col min="11009" max="11009" width="5.8515625" style="9" customWidth="1"/>
    <col min="11010" max="11010" width="41.57421875" style="9" customWidth="1"/>
    <col min="11011" max="11011" width="11.00390625" style="9" customWidth="1"/>
    <col min="11012" max="11012" width="10.7109375" style="9" customWidth="1"/>
    <col min="11013" max="11013" width="11.8515625" style="9" customWidth="1"/>
    <col min="11014" max="11264" width="9.140625" style="9" customWidth="1"/>
    <col min="11265" max="11265" width="5.8515625" style="9" customWidth="1"/>
    <col min="11266" max="11266" width="41.57421875" style="9" customWidth="1"/>
    <col min="11267" max="11267" width="11.00390625" style="9" customWidth="1"/>
    <col min="11268" max="11268" width="10.7109375" style="9" customWidth="1"/>
    <col min="11269" max="11269" width="11.8515625" style="9" customWidth="1"/>
    <col min="11270" max="11520" width="9.140625" style="9" customWidth="1"/>
    <col min="11521" max="11521" width="5.8515625" style="9" customWidth="1"/>
    <col min="11522" max="11522" width="41.57421875" style="9" customWidth="1"/>
    <col min="11523" max="11523" width="11.00390625" style="9" customWidth="1"/>
    <col min="11524" max="11524" width="10.7109375" style="9" customWidth="1"/>
    <col min="11525" max="11525" width="11.8515625" style="9" customWidth="1"/>
    <col min="11526" max="11776" width="9.140625" style="9" customWidth="1"/>
    <col min="11777" max="11777" width="5.8515625" style="9" customWidth="1"/>
    <col min="11778" max="11778" width="41.57421875" style="9" customWidth="1"/>
    <col min="11779" max="11779" width="11.00390625" style="9" customWidth="1"/>
    <col min="11780" max="11780" width="10.7109375" style="9" customWidth="1"/>
    <col min="11781" max="11781" width="11.8515625" style="9" customWidth="1"/>
    <col min="11782" max="12032" width="9.140625" style="9" customWidth="1"/>
    <col min="12033" max="12033" width="5.8515625" style="9" customWidth="1"/>
    <col min="12034" max="12034" width="41.57421875" style="9" customWidth="1"/>
    <col min="12035" max="12035" width="11.00390625" style="9" customWidth="1"/>
    <col min="12036" max="12036" width="10.7109375" style="9" customWidth="1"/>
    <col min="12037" max="12037" width="11.8515625" style="9" customWidth="1"/>
    <col min="12038" max="12288" width="9.140625" style="9" customWidth="1"/>
    <col min="12289" max="12289" width="5.8515625" style="9" customWidth="1"/>
    <col min="12290" max="12290" width="41.57421875" style="9" customWidth="1"/>
    <col min="12291" max="12291" width="11.00390625" style="9" customWidth="1"/>
    <col min="12292" max="12292" width="10.7109375" style="9" customWidth="1"/>
    <col min="12293" max="12293" width="11.8515625" style="9" customWidth="1"/>
    <col min="12294" max="12544" width="9.140625" style="9" customWidth="1"/>
    <col min="12545" max="12545" width="5.8515625" style="9" customWidth="1"/>
    <col min="12546" max="12546" width="41.57421875" style="9" customWidth="1"/>
    <col min="12547" max="12547" width="11.00390625" style="9" customWidth="1"/>
    <col min="12548" max="12548" width="10.7109375" style="9" customWidth="1"/>
    <col min="12549" max="12549" width="11.8515625" style="9" customWidth="1"/>
    <col min="12550" max="12800" width="9.140625" style="9" customWidth="1"/>
    <col min="12801" max="12801" width="5.8515625" style="9" customWidth="1"/>
    <col min="12802" max="12802" width="41.57421875" style="9" customWidth="1"/>
    <col min="12803" max="12803" width="11.00390625" style="9" customWidth="1"/>
    <col min="12804" max="12804" width="10.7109375" style="9" customWidth="1"/>
    <col min="12805" max="12805" width="11.8515625" style="9" customWidth="1"/>
    <col min="12806" max="13056" width="9.140625" style="9" customWidth="1"/>
    <col min="13057" max="13057" width="5.8515625" style="9" customWidth="1"/>
    <col min="13058" max="13058" width="41.57421875" style="9" customWidth="1"/>
    <col min="13059" max="13059" width="11.00390625" style="9" customWidth="1"/>
    <col min="13060" max="13060" width="10.7109375" style="9" customWidth="1"/>
    <col min="13061" max="13061" width="11.8515625" style="9" customWidth="1"/>
    <col min="13062" max="13312" width="9.140625" style="9" customWidth="1"/>
    <col min="13313" max="13313" width="5.8515625" style="9" customWidth="1"/>
    <col min="13314" max="13314" width="41.57421875" style="9" customWidth="1"/>
    <col min="13315" max="13315" width="11.00390625" style="9" customWidth="1"/>
    <col min="13316" max="13316" width="10.7109375" style="9" customWidth="1"/>
    <col min="13317" max="13317" width="11.8515625" style="9" customWidth="1"/>
    <col min="13318" max="13568" width="9.140625" style="9" customWidth="1"/>
    <col min="13569" max="13569" width="5.8515625" style="9" customWidth="1"/>
    <col min="13570" max="13570" width="41.57421875" style="9" customWidth="1"/>
    <col min="13571" max="13571" width="11.00390625" style="9" customWidth="1"/>
    <col min="13572" max="13572" width="10.7109375" style="9" customWidth="1"/>
    <col min="13573" max="13573" width="11.8515625" style="9" customWidth="1"/>
    <col min="13574" max="13824" width="9.140625" style="9" customWidth="1"/>
    <col min="13825" max="13825" width="5.8515625" style="9" customWidth="1"/>
    <col min="13826" max="13826" width="41.57421875" style="9" customWidth="1"/>
    <col min="13827" max="13827" width="11.00390625" style="9" customWidth="1"/>
    <col min="13828" max="13828" width="10.7109375" style="9" customWidth="1"/>
    <col min="13829" max="13829" width="11.8515625" style="9" customWidth="1"/>
    <col min="13830" max="14080" width="9.140625" style="9" customWidth="1"/>
    <col min="14081" max="14081" width="5.8515625" style="9" customWidth="1"/>
    <col min="14082" max="14082" width="41.57421875" style="9" customWidth="1"/>
    <col min="14083" max="14083" width="11.00390625" style="9" customWidth="1"/>
    <col min="14084" max="14084" width="10.7109375" style="9" customWidth="1"/>
    <col min="14085" max="14085" width="11.8515625" style="9" customWidth="1"/>
    <col min="14086" max="14336" width="9.140625" style="9" customWidth="1"/>
    <col min="14337" max="14337" width="5.8515625" style="9" customWidth="1"/>
    <col min="14338" max="14338" width="41.57421875" style="9" customWidth="1"/>
    <col min="14339" max="14339" width="11.00390625" style="9" customWidth="1"/>
    <col min="14340" max="14340" width="10.7109375" style="9" customWidth="1"/>
    <col min="14341" max="14341" width="11.8515625" style="9" customWidth="1"/>
    <col min="14342" max="14592" width="9.140625" style="9" customWidth="1"/>
    <col min="14593" max="14593" width="5.8515625" style="9" customWidth="1"/>
    <col min="14594" max="14594" width="41.57421875" style="9" customWidth="1"/>
    <col min="14595" max="14595" width="11.00390625" style="9" customWidth="1"/>
    <col min="14596" max="14596" width="10.7109375" style="9" customWidth="1"/>
    <col min="14597" max="14597" width="11.8515625" style="9" customWidth="1"/>
    <col min="14598" max="14848" width="9.140625" style="9" customWidth="1"/>
    <col min="14849" max="14849" width="5.8515625" style="9" customWidth="1"/>
    <col min="14850" max="14850" width="41.57421875" style="9" customWidth="1"/>
    <col min="14851" max="14851" width="11.00390625" style="9" customWidth="1"/>
    <col min="14852" max="14852" width="10.7109375" style="9" customWidth="1"/>
    <col min="14853" max="14853" width="11.8515625" style="9" customWidth="1"/>
    <col min="14854" max="15104" width="9.140625" style="9" customWidth="1"/>
    <col min="15105" max="15105" width="5.8515625" style="9" customWidth="1"/>
    <col min="15106" max="15106" width="41.57421875" style="9" customWidth="1"/>
    <col min="15107" max="15107" width="11.00390625" style="9" customWidth="1"/>
    <col min="15108" max="15108" width="10.7109375" style="9" customWidth="1"/>
    <col min="15109" max="15109" width="11.8515625" style="9" customWidth="1"/>
    <col min="15110" max="15360" width="9.140625" style="9" customWidth="1"/>
    <col min="15361" max="15361" width="5.8515625" style="9" customWidth="1"/>
    <col min="15362" max="15362" width="41.57421875" style="9" customWidth="1"/>
    <col min="15363" max="15363" width="11.00390625" style="9" customWidth="1"/>
    <col min="15364" max="15364" width="10.7109375" style="9" customWidth="1"/>
    <col min="15365" max="15365" width="11.8515625" style="9" customWidth="1"/>
    <col min="15366" max="15616" width="9.140625" style="9" customWidth="1"/>
    <col min="15617" max="15617" width="5.8515625" style="9" customWidth="1"/>
    <col min="15618" max="15618" width="41.57421875" style="9" customWidth="1"/>
    <col min="15619" max="15619" width="11.00390625" style="9" customWidth="1"/>
    <col min="15620" max="15620" width="10.7109375" style="9" customWidth="1"/>
    <col min="15621" max="15621" width="11.8515625" style="9" customWidth="1"/>
    <col min="15622" max="15872" width="9.140625" style="9" customWidth="1"/>
    <col min="15873" max="15873" width="5.8515625" style="9" customWidth="1"/>
    <col min="15874" max="15874" width="41.57421875" style="9" customWidth="1"/>
    <col min="15875" max="15875" width="11.00390625" style="9" customWidth="1"/>
    <col min="15876" max="15876" width="10.7109375" style="9" customWidth="1"/>
    <col min="15877" max="15877" width="11.8515625" style="9" customWidth="1"/>
    <col min="15878" max="16128" width="9.140625" style="9" customWidth="1"/>
    <col min="16129" max="16129" width="5.8515625" style="9" customWidth="1"/>
    <col min="16130" max="16130" width="41.57421875" style="9" customWidth="1"/>
    <col min="16131" max="16131" width="11.00390625" style="9" customWidth="1"/>
    <col min="16132" max="16132" width="10.7109375" style="9" customWidth="1"/>
    <col min="16133" max="16133" width="11.8515625" style="9" customWidth="1"/>
    <col min="16134" max="16384" width="9.140625" style="9" customWidth="1"/>
  </cols>
  <sheetData>
    <row r="1" spans="1:5" ht="15">
      <c r="A1" s="122"/>
      <c r="B1" s="198" t="s">
        <v>710</v>
      </c>
      <c r="C1" s="198"/>
      <c r="D1" s="198"/>
      <c r="E1" s="198"/>
    </row>
    <row r="2" spans="1:3" ht="15">
      <c r="A2" s="132"/>
      <c r="C2" s="133"/>
    </row>
    <row r="3" spans="1:3" ht="15">
      <c r="A3" s="202" t="s">
        <v>640</v>
      </c>
      <c r="B3" s="202"/>
      <c r="C3" s="202"/>
    </row>
    <row r="4" spans="1:3" ht="15">
      <c r="A4" s="132"/>
      <c r="B4" s="132"/>
      <c r="C4" s="134"/>
    </row>
    <row r="5" spans="1:5" ht="38.25">
      <c r="A5" s="123" t="s">
        <v>641</v>
      </c>
      <c r="B5" s="123" t="s">
        <v>613</v>
      </c>
      <c r="C5" s="125" t="s">
        <v>642</v>
      </c>
      <c r="D5" s="125" t="s">
        <v>108</v>
      </c>
      <c r="E5" s="125" t="s">
        <v>44</v>
      </c>
    </row>
    <row r="6" spans="1:5" ht="15">
      <c r="A6" s="130"/>
      <c r="B6" s="135" t="s">
        <v>167</v>
      </c>
      <c r="C6" s="127"/>
      <c r="D6" s="127"/>
      <c r="E6" s="127"/>
    </row>
    <row r="7" spans="1:5" ht="15">
      <c r="A7" s="130" t="s">
        <v>114</v>
      </c>
      <c r="B7" s="127" t="s">
        <v>659</v>
      </c>
      <c r="C7" s="127">
        <v>12245</v>
      </c>
      <c r="D7" s="127">
        <v>81497</v>
      </c>
      <c r="E7" s="127">
        <v>21288</v>
      </c>
    </row>
    <row r="8" spans="1:5" ht="15">
      <c r="A8" s="130" t="s">
        <v>116</v>
      </c>
      <c r="B8" s="130" t="s">
        <v>644</v>
      </c>
      <c r="C8" s="127">
        <v>2966</v>
      </c>
      <c r="D8" s="127">
        <v>3652</v>
      </c>
      <c r="E8" s="127">
        <v>4624</v>
      </c>
    </row>
    <row r="9" spans="1:5" ht="15">
      <c r="A9" s="130" t="s">
        <v>118</v>
      </c>
      <c r="B9" s="130" t="s">
        <v>645</v>
      </c>
      <c r="C9" s="127">
        <v>21040</v>
      </c>
      <c r="D9" s="127">
        <v>33922</v>
      </c>
      <c r="E9" s="127">
        <v>17490</v>
      </c>
    </row>
    <row r="10" spans="1:5" ht="15">
      <c r="A10" s="130" t="s">
        <v>120</v>
      </c>
      <c r="B10" s="130" t="s">
        <v>646</v>
      </c>
      <c r="C10" s="127">
        <v>3300</v>
      </c>
      <c r="D10" s="127">
        <v>2386</v>
      </c>
      <c r="E10" s="127">
        <v>2276</v>
      </c>
    </row>
    <row r="11" spans="1:5" ht="15">
      <c r="A11" s="130" t="s">
        <v>129</v>
      </c>
      <c r="B11" s="130" t="s">
        <v>647</v>
      </c>
      <c r="C11" s="127">
        <v>16480</v>
      </c>
      <c r="D11" s="127">
        <v>15540</v>
      </c>
      <c r="E11" s="127">
        <v>15413</v>
      </c>
    </row>
    <row r="12" spans="1:5" ht="15">
      <c r="A12" s="136" t="s">
        <v>648</v>
      </c>
      <c r="B12" s="137" t="s">
        <v>649</v>
      </c>
      <c r="C12" s="138">
        <v>15480</v>
      </c>
      <c r="D12" s="127"/>
      <c r="E12" s="127"/>
    </row>
    <row r="13" spans="1:5" ht="15">
      <c r="A13" s="136" t="s">
        <v>650</v>
      </c>
      <c r="B13" s="137" t="s">
        <v>651</v>
      </c>
      <c r="C13" s="138">
        <v>1000</v>
      </c>
      <c r="D13" s="127"/>
      <c r="E13" s="127"/>
    </row>
    <row r="14" spans="1:5" ht="15">
      <c r="A14" s="130" t="s">
        <v>131</v>
      </c>
      <c r="B14" s="130" t="s">
        <v>652</v>
      </c>
      <c r="C14" s="127">
        <v>11430</v>
      </c>
      <c r="D14" s="127">
        <v>13610</v>
      </c>
      <c r="E14" s="127">
        <v>9497</v>
      </c>
    </row>
    <row r="15" spans="1:5" ht="15">
      <c r="A15" s="130" t="s">
        <v>133</v>
      </c>
      <c r="B15" s="130" t="s">
        <v>653</v>
      </c>
      <c r="C15" s="127">
        <v>25410</v>
      </c>
      <c r="D15" s="127">
        <v>2797</v>
      </c>
      <c r="E15" s="127">
        <v>1000</v>
      </c>
    </row>
    <row r="16" spans="1:5" ht="15">
      <c r="A16" s="127" t="s">
        <v>137</v>
      </c>
      <c r="B16" s="127" t="s">
        <v>654</v>
      </c>
      <c r="C16" s="127">
        <v>5200</v>
      </c>
      <c r="D16" s="127">
        <v>4199</v>
      </c>
      <c r="E16" s="127">
        <v>4199</v>
      </c>
    </row>
    <row r="17" spans="1:5" ht="15">
      <c r="A17" s="127" t="s">
        <v>137</v>
      </c>
      <c r="B17" s="127" t="s">
        <v>655</v>
      </c>
      <c r="C17" s="127">
        <v>0</v>
      </c>
      <c r="D17" s="127">
        <v>642</v>
      </c>
      <c r="E17" s="127">
        <v>642</v>
      </c>
    </row>
    <row r="18" spans="1:5" ht="15">
      <c r="A18" s="127"/>
      <c r="B18" s="127" t="s">
        <v>656</v>
      </c>
      <c r="C18" s="130">
        <v>0</v>
      </c>
      <c r="D18" s="127">
        <v>4134</v>
      </c>
      <c r="E18" s="127">
        <v>4134</v>
      </c>
    </row>
    <row r="19" spans="1:5" ht="15">
      <c r="A19" s="130"/>
      <c r="B19" s="135" t="s">
        <v>657</v>
      </c>
      <c r="C19" s="135">
        <f>SUM(C7:C11,C14:C18)</f>
        <v>98071</v>
      </c>
      <c r="D19" s="135">
        <f>SUM(D7:D11,D14:D18)</f>
        <v>162379</v>
      </c>
      <c r="E19" s="135">
        <f>SUM(E7:E11,E14:E18)</f>
        <v>80563</v>
      </c>
    </row>
    <row r="20" spans="1:5" ht="15">
      <c r="A20" s="130"/>
      <c r="B20" s="130"/>
      <c r="C20" s="127"/>
      <c r="D20" s="127"/>
      <c r="E20" s="127"/>
    </row>
    <row r="21" spans="1:5" ht="15">
      <c r="A21" s="130"/>
      <c r="B21" s="135" t="s">
        <v>630</v>
      </c>
      <c r="C21" s="127"/>
      <c r="D21" s="127"/>
      <c r="E21" s="127"/>
    </row>
    <row r="22" spans="1:5" ht="15">
      <c r="A22" s="130" t="s">
        <v>114</v>
      </c>
      <c r="B22" s="130" t="s">
        <v>643</v>
      </c>
      <c r="C22" s="127">
        <v>1043</v>
      </c>
      <c r="D22" s="127">
        <v>1056</v>
      </c>
      <c r="E22" s="127">
        <v>1250</v>
      </c>
    </row>
    <row r="23" spans="1:5" ht="15">
      <c r="A23" s="130" t="s">
        <v>116</v>
      </c>
      <c r="B23" s="130" t="s">
        <v>644</v>
      </c>
      <c r="C23" s="127">
        <v>282</v>
      </c>
      <c r="D23" s="127">
        <v>282</v>
      </c>
      <c r="E23" s="127">
        <v>305</v>
      </c>
    </row>
    <row r="24" spans="1:5" ht="15">
      <c r="A24" s="130" t="s">
        <v>118</v>
      </c>
      <c r="B24" s="130" t="s">
        <v>645</v>
      </c>
      <c r="C24" s="127">
        <v>800</v>
      </c>
      <c r="D24" s="127">
        <v>800</v>
      </c>
      <c r="E24" s="127">
        <v>854</v>
      </c>
    </row>
    <row r="25" spans="1:5" ht="15">
      <c r="A25" s="130"/>
      <c r="B25" s="135" t="s">
        <v>657</v>
      </c>
      <c r="C25" s="135">
        <f>SUM(C22:C24)</f>
        <v>2125</v>
      </c>
      <c r="D25" s="135">
        <f>SUM(D22:D24)</f>
        <v>2138</v>
      </c>
      <c r="E25" s="135">
        <f>SUM(E22:E24)</f>
        <v>2409</v>
      </c>
    </row>
    <row r="26" spans="1:5" ht="15">
      <c r="A26" s="130"/>
      <c r="B26" s="130"/>
      <c r="C26" s="127"/>
      <c r="D26" s="127"/>
      <c r="E26" s="127"/>
    </row>
    <row r="27" spans="1:5" ht="15">
      <c r="A27" s="130"/>
      <c r="B27" s="135" t="s">
        <v>658</v>
      </c>
      <c r="C27" s="127"/>
      <c r="D27" s="127"/>
      <c r="E27" s="127"/>
    </row>
    <row r="28" spans="1:5" ht="15">
      <c r="A28" s="130" t="s">
        <v>114</v>
      </c>
      <c r="B28" s="130" t="s">
        <v>659</v>
      </c>
      <c r="C28" s="127">
        <v>3660</v>
      </c>
      <c r="D28" s="127">
        <v>3135</v>
      </c>
      <c r="E28" s="127">
        <v>3135</v>
      </c>
    </row>
    <row r="29" spans="1:5" ht="15">
      <c r="A29" s="130" t="s">
        <v>116</v>
      </c>
      <c r="B29" s="130" t="s">
        <v>644</v>
      </c>
      <c r="C29" s="127">
        <v>989</v>
      </c>
      <c r="D29" s="127">
        <v>842</v>
      </c>
      <c r="E29" s="127">
        <v>842</v>
      </c>
    </row>
    <row r="30" spans="1:5" ht="15">
      <c r="A30" s="130" t="s">
        <v>118</v>
      </c>
      <c r="B30" s="130" t="s">
        <v>645</v>
      </c>
      <c r="C30" s="127">
        <v>16000</v>
      </c>
      <c r="D30" s="127">
        <v>21376</v>
      </c>
      <c r="E30" s="127">
        <v>21376</v>
      </c>
    </row>
    <row r="31" spans="1:5" ht="15">
      <c r="A31" s="130"/>
      <c r="B31" s="135" t="s">
        <v>657</v>
      </c>
      <c r="C31" s="135">
        <f>SUM(C28:C30)</f>
        <v>20649</v>
      </c>
      <c r="D31" s="135">
        <f aca="true" t="shared" si="0" ref="D31:E31">SUM(D28:D30)</f>
        <v>25353</v>
      </c>
      <c r="E31" s="135">
        <f t="shared" si="0"/>
        <v>25353</v>
      </c>
    </row>
    <row r="32" spans="1:5" ht="15">
      <c r="A32" s="130"/>
      <c r="B32" s="130"/>
      <c r="C32" s="127"/>
      <c r="D32" s="127"/>
      <c r="E32" s="127"/>
    </row>
    <row r="33" spans="1:5" ht="15">
      <c r="A33" s="130"/>
      <c r="B33" s="135" t="s">
        <v>660</v>
      </c>
      <c r="C33" s="127"/>
      <c r="D33" s="127"/>
      <c r="E33" s="127"/>
    </row>
    <row r="34" spans="1:5" ht="15">
      <c r="A34" s="130" t="s">
        <v>118</v>
      </c>
      <c r="B34" s="130" t="s">
        <v>661</v>
      </c>
      <c r="C34" s="127">
        <v>1600</v>
      </c>
      <c r="D34" s="127">
        <v>600</v>
      </c>
      <c r="E34" s="127">
        <v>4708</v>
      </c>
    </row>
    <row r="35" spans="1:5" ht="15">
      <c r="A35" s="130"/>
      <c r="B35" s="135" t="s">
        <v>657</v>
      </c>
      <c r="C35" s="135">
        <f>SUM(C34)</f>
        <v>1600</v>
      </c>
      <c r="D35" s="135">
        <f aca="true" t="shared" si="1" ref="D35:E35">SUM(D34)</f>
        <v>600</v>
      </c>
      <c r="E35" s="135">
        <f t="shared" si="1"/>
        <v>4708</v>
      </c>
    </row>
    <row r="36" spans="1:5" ht="15">
      <c r="A36" s="130"/>
      <c r="B36" s="130"/>
      <c r="C36" s="127"/>
      <c r="D36" s="127"/>
      <c r="E36" s="127"/>
    </row>
    <row r="37" spans="1:5" ht="15">
      <c r="A37" s="130"/>
      <c r="B37" s="135" t="s">
        <v>662</v>
      </c>
      <c r="C37" s="127"/>
      <c r="D37" s="127"/>
      <c r="E37" s="127"/>
    </row>
    <row r="38" spans="1:5" ht="15">
      <c r="A38" s="130" t="s">
        <v>118</v>
      </c>
      <c r="B38" s="130" t="s">
        <v>645</v>
      </c>
      <c r="C38" s="127">
        <v>500</v>
      </c>
      <c r="D38" s="127">
        <v>500</v>
      </c>
      <c r="E38" s="127">
        <v>592</v>
      </c>
    </row>
    <row r="39" spans="1:5" ht="15">
      <c r="A39" s="130"/>
      <c r="B39" s="135" t="s">
        <v>657</v>
      </c>
      <c r="C39" s="135">
        <f>SUM(C38)</f>
        <v>500</v>
      </c>
      <c r="D39" s="135">
        <f aca="true" t="shared" si="2" ref="D39:E39">SUM(D38)</f>
        <v>500</v>
      </c>
      <c r="E39" s="135">
        <f t="shared" si="2"/>
        <v>592</v>
      </c>
    </row>
    <row r="40" spans="1:5" ht="15">
      <c r="A40" s="130"/>
      <c r="B40" s="130"/>
      <c r="C40" s="127"/>
      <c r="D40" s="127"/>
      <c r="E40" s="127"/>
    </row>
    <row r="41" spans="1:5" ht="15">
      <c r="A41" s="130"/>
      <c r="B41" s="135" t="s">
        <v>663</v>
      </c>
      <c r="C41" s="127"/>
      <c r="D41" s="127"/>
      <c r="E41" s="127"/>
    </row>
    <row r="42" spans="1:5" ht="15">
      <c r="A42" s="130" t="s">
        <v>118</v>
      </c>
      <c r="B42" s="130" t="s">
        <v>645</v>
      </c>
      <c r="C42" s="127">
        <v>2100</v>
      </c>
      <c r="D42" s="127">
        <v>2100</v>
      </c>
      <c r="E42" s="127">
        <v>2130</v>
      </c>
    </row>
    <row r="43" spans="1:5" ht="15">
      <c r="A43" s="130"/>
      <c r="B43" s="135" t="s">
        <v>657</v>
      </c>
      <c r="C43" s="135">
        <f>C42</f>
        <v>2100</v>
      </c>
      <c r="D43" s="135">
        <f aca="true" t="shared" si="3" ref="D43:E43">D42</f>
        <v>2100</v>
      </c>
      <c r="E43" s="135">
        <f t="shared" si="3"/>
        <v>2130</v>
      </c>
    </row>
    <row r="44" spans="1:5" ht="15">
      <c r="A44" s="130"/>
      <c r="B44" s="130"/>
      <c r="C44" s="127"/>
      <c r="D44" s="127"/>
      <c r="E44" s="127"/>
    </row>
    <row r="45" spans="1:5" ht="15">
      <c r="A45" s="130"/>
      <c r="B45" s="135" t="s">
        <v>664</v>
      </c>
      <c r="C45" s="127"/>
      <c r="D45" s="127"/>
      <c r="E45" s="127"/>
    </row>
    <row r="46" spans="1:5" ht="15">
      <c r="A46" s="130" t="s">
        <v>118</v>
      </c>
      <c r="B46" s="130" t="s">
        <v>645</v>
      </c>
      <c r="C46" s="127">
        <v>5500</v>
      </c>
      <c r="D46" s="127">
        <v>3258</v>
      </c>
      <c r="E46" s="127">
        <v>6578</v>
      </c>
    </row>
    <row r="47" spans="1:5" ht="15">
      <c r="A47" s="130"/>
      <c r="B47" s="135" t="s">
        <v>657</v>
      </c>
      <c r="C47" s="135">
        <f>C46</f>
        <v>5500</v>
      </c>
      <c r="D47" s="135">
        <f aca="true" t="shared" si="4" ref="D47:E47">D46</f>
        <v>3258</v>
      </c>
      <c r="E47" s="135">
        <f t="shared" si="4"/>
        <v>6578</v>
      </c>
    </row>
    <row r="48" spans="1:5" ht="15">
      <c r="A48" s="130"/>
      <c r="B48" s="135"/>
      <c r="C48" s="127"/>
      <c r="D48" s="127"/>
      <c r="E48" s="127"/>
    </row>
    <row r="49" spans="1:5" ht="15">
      <c r="A49" s="123"/>
      <c r="B49" s="139" t="s">
        <v>665</v>
      </c>
      <c r="C49" s="127"/>
      <c r="D49" s="127"/>
      <c r="E49" s="127"/>
    </row>
    <row r="50" spans="1:5" ht="15">
      <c r="A50" s="140" t="s">
        <v>118</v>
      </c>
      <c r="B50" s="141" t="s">
        <v>645</v>
      </c>
      <c r="C50" s="127">
        <v>1000</v>
      </c>
      <c r="D50" s="127">
        <v>1000</v>
      </c>
      <c r="E50" s="127">
        <v>334</v>
      </c>
    </row>
    <row r="51" spans="1:5" ht="15">
      <c r="A51" s="123"/>
      <c r="B51" s="139" t="s">
        <v>657</v>
      </c>
      <c r="C51" s="142">
        <f>C50</f>
        <v>1000</v>
      </c>
      <c r="D51" s="142">
        <f aca="true" t="shared" si="5" ref="D51:E51">D50</f>
        <v>1000</v>
      </c>
      <c r="E51" s="142">
        <f t="shared" si="5"/>
        <v>334</v>
      </c>
    </row>
    <row r="52" spans="1:5" ht="15">
      <c r="A52" s="143"/>
      <c r="B52" s="144"/>
      <c r="D52" s="129"/>
      <c r="E52" s="129"/>
    </row>
    <row r="53" spans="1:5" ht="15">
      <c r="A53" s="143"/>
      <c r="B53" s="144"/>
      <c r="D53" s="129"/>
      <c r="E53" s="129"/>
    </row>
    <row r="54" spans="1:5" ht="15">
      <c r="A54" s="143"/>
      <c r="B54" s="144"/>
      <c r="D54" s="129"/>
      <c r="E54" s="129"/>
    </row>
    <row r="55" spans="1:5" ht="15">
      <c r="A55" s="143"/>
      <c r="B55" s="144"/>
      <c r="D55" s="129"/>
      <c r="E55" s="129"/>
    </row>
    <row r="56" spans="1:5" ht="15">
      <c r="A56" s="143"/>
      <c r="B56" s="144"/>
      <c r="D56" s="129"/>
      <c r="E56" s="129"/>
    </row>
    <row r="57" spans="1:5" ht="15">
      <c r="A57" s="143"/>
      <c r="B57" s="144"/>
      <c r="D57" s="129"/>
      <c r="E57" s="129"/>
    </row>
    <row r="58" spans="1:5" ht="15">
      <c r="A58" s="143"/>
      <c r="B58" s="144"/>
      <c r="D58" s="129"/>
      <c r="E58" s="129"/>
    </row>
    <row r="59" spans="1:5" ht="15">
      <c r="A59" s="145"/>
      <c r="B59" s="146"/>
      <c r="D59" s="129"/>
      <c r="E59" s="129"/>
    </row>
    <row r="60" spans="1:5" ht="38.25">
      <c r="A60" s="123" t="s">
        <v>641</v>
      </c>
      <c r="B60" s="124" t="s">
        <v>613</v>
      </c>
      <c r="C60" s="125" t="s">
        <v>642</v>
      </c>
      <c r="D60" s="125" t="s">
        <v>108</v>
      </c>
      <c r="E60" s="125" t="s">
        <v>44</v>
      </c>
    </row>
    <row r="61" spans="1:5" ht="15">
      <c r="A61" s="130"/>
      <c r="B61" s="135" t="s">
        <v>666</v>
      </c>
      <c r="C61" s="127"/>
      <c r="D61" s="127"/>
      <c r="E61" s="127"/>
    </row>
    <row r="62" spans="1:5" ht="15">
      <c r="A62" s="130" t="s">
        <v>114</v>
      </c>
      <c r="B62" s="127" t="s">
        <v>702</v>
      </c>
      <c r="C62" s="127">
        <v>49032</v>
      </c>
      <c r="D62" s="127">
        <v>46636</v>
      </c>
      <c r="E62" s="127">
        <v>44112</v>
      </c>
    </row>
    <row r="63" spans="1:5" ht="15">
      <c r="A63" s="130" t="s">
        <v>116</v>
      </c>
      <c r="B63" s="130" t="s">
        <v>644</v>
      </c>
      <c r="C63" s="127">
        <v>6973</v>
      </c>
      <c r="D63" s="127">
        <v>6975</v>
      </c>
      <c r="E63" s="127">
        <v>5978</v>
      </c>
    </row>
    <row r="64" spans="1:5" ht="15">
      <c r="A64" s="130" t="s">
        <v>118</v>
      </c>
      <c r="B64" s="130" t="s">
        <v>645</v>
      </c>
      <c r="C64" s="127">
        <v>7000</v>
      </c>
      <c r="D64" s="127">
        <v>6912</v>
      </c>
      <c r="E64" s="127">
        <v>8862</v>
      </c>
    </row>
    <row r="65" spans="1:5" s="126" customFormat="1" ht="15">
      <c r="A65" s="128"/>
      <c r="B65" s="135" t="s">
        <v>657</v>
      </c>
      <c r="C65" s="135">
        <f>SUM(C62:C64)</f>
        <v>63005</v>
      </c>
      <c r="D65" s="135">
        <f aca="true" t="shared" si="6" ref="D65:E65">SUM(D62:D64)</f>
        <v>60523</v>
      </c>
      <c r="E65" s="135">
        <f t="shared" si="6"/>
        <v>58952</v>
      </c>
    </row>
    <row r="66" spans="1:5" s="126" customFormat="1" ht="15">
      <c r="A66" s="128"/>
      <c r="B66" s="135" t="s">
        <v>667</v>
      </c>
      <c r="C66" s="128">
        <f>SUM(C65,C51,C47,C43,C39,C35,C31,C25,C19)</f>
        <v>194550</v>
      </c>
      <c r="D66" s="128">
        <f aca="true" t="shared" si="7" ref="D66:E66">SUM(D65,D51,D47,D43,D39,D35,D31,D25,D19)</f>
        <v>257851</v>
      </c>
      <c r="E66" s="128">
        <f t="shared" si="7"/>
        <v>181619</v>
      </c>
    </row>
    <row r="67" spans="1:5" s="126" customFormat="1" ht="15">
      <c r="A67" s="128"/>
      <c r="B67" s="135" t="s">
        <v>668</v>
      </c>
      <c r="C67" s="128">
        <v>0</v>
      </c>
      <c r="D67" s="128">
        <v>0</v>
      </c>
      <c r="E67" s="128">
        <v>0</v>
      </c>
    </row>
    <row r="68" spans="1:5" s="126" customFormat="1" ht="15">
      <c r="A68" s="128"/>
      <c r="B68" s="135" t="s">
        <v>669</v>
      </c>
      <c r="C68" s="128">
        <v>0</v>
      </c>
      <c r="D68" s="128">
        <v>0</v>
      </c>
      <c r="E68" s="128">
        <v>0</v>
      </c>
    </row>
    <row r="69" spans="1:5" ht="15">
      <c r="A69" s="130"/>
      <c r="B69" s="130"/>
      <c r="C69" s="127"/>
      <c r="D69" s="127"/>
      <c r="E69" s="127"/>
    </row>
    <row r="70" spans="1:5" ht="15">
      <c r="A70" s="130"/>
      <c r="B70" s="135" t="s">
        <v>632</v>
      </c>
      <c r="C70" s="127"/>
      <c r="D70" s="127"/>
      <c r="E70" s="127"/>
    </row>
    <row r="71" spans="1:5" ht="15">
      <c r="A71" s="130" t="s">
        <v>114</v>
      </c>
      <c r="B71" s="130" t="s">
        <v>659</v>
      </c>
      <c r="C71" s="127">
        <v>2635</v>
      </c>
      <c r="D71" s="127">
        <v>2646</v>
      </c>
      <c r="E71" s="127">
        <v>2560</v>
      </c>
    </row>
    <row r="72" spans="1:5" ht="15">
      <c r="A72" s="130" t="s">
        <v>116</v>
      </c>
      <c r="B72" s="130" t="s">
        <v>644</v>
      </c>
      <c r="C72" s="127">
        <v>647</v>
      </c>
      <c r="D72" s="127">
        <v>654</v>
      </c>
      <c r="E72" s="127">
        <v>654</v>
      </c>
    </row>
    <row r="73" spans="1:5" ht="15">
      <c r="A73" s="130" t="s">
        <v>118</v>
      </c>
      <c r="B73" s="130" t="s">
        <v>645</v>
      </c>
      <c r="C73" s="127">
        <v>2218</v>
      </c>
      <c r="D73" s="127">
        <v>1428</v>
      </c>
      <c r="E73" s="127">
        <v>1420</v>
      </c>
    </row>
    <row r="74" spans="1:5" s="126" customFormat="1" ht="15">
      <c r="A74" s="128"/>
      <c r="B74" s="135" t="s">
        <v>657</v>
      </c>
      <c r="C74" s="135">
        <f>SUM(C71:C73)</f>
        <v>5500</v>
      </c>
      <c r="D74" s="135">
        <f aca="true" t="shared" si="8" ref="D74:E74">SUM(D71:D73)</f>
        <v>4728</v>
      </c>
      <c r="E74" s="135">
        <f t="shared" si="8"/>
        <v>4634</v>
      </c>
    </row>
    <row r="75" spans="1:5" s="126" customFormat="1" ht="15">
      <c r="A75" s="128"/>
      <c r="B75" s="135" t="s">
        <v>668</v>
      </c>
      <c r="C75" s="128"/>
      <c r="D75" s="128"/>
      <c r="E75" s="128"/>
    </row>
    <row r="76" spans="1:5" ht="15">
      <c r="A76" s="130"/>
      <c r="B76" s="135"/>
      <c r="C76" s="127"/>
      <c r="D76" s="127"/>
      <c r="E76" s="127"/>
    </row>
    <row r="77" spans="1:5" ht="25.5">
      <c r="A77" s="130"/>
      <c r="B77" s="147" t="s">
        <v>670</v>
      </c>
      <c r="C77" s="127"/>
      <c r="D77" s="127"/>
      <c r="E77" s="127"/>
    </row>
    <row r="78" spans="1:5" ht="15">
      <c r="A78" s="130" t="s">
        <v>114</v>
      </c>
      <c r="B78" s="127" t="s">
        <v>671</v>
      </c>
      <c r="C78" s="130">
        <f>SUM(C7,C22,C28,C62,C71)</f>
        <v>68615</v>
      </c>
      <c r="D78" s="127">
        <v>134970</v>
      </c>
      <c r="E78" s="127">
        <v>72345</v>
      </c>
    </row>
    <row r="79" spans="1:5" ht="15">
      <c r="A79" s="130" t="s">
        <v>116</v>
      </c>
      <c r="B79" s="130" t="s">
        <v>644</v>
      </c>
      <c r="C79" s="130">
        <f>SUM(C8,C23,C29,C63,C72)</f>
        <v>11857</v>
      </c>
      <c r="D79" s="127">
        <v>12405</v>
      </c>
      <c r="E79" s="127">
        <v>12403</v>
      </c>
    </row>
    <row r="80" spans="1:5" ht="15">
      <c r="A80" s="130" t="s">
        <v>118</v>
      </c>
      <c r="B80" s="130" t="s">
        <v>645</v>
      </c>
      <c r="C80" s="130">
        <f>SUM(C9,C24,C30,C34,C38,C42,C46,C50,C64,C73)</f>
        <v>57758</v>
      </c>
      <c r="D80" s="127">
        <v>71896</v>
      </c>
      <c r="E80" s="127">
        <v>64344</v>
      </c>
    </row>
    <row r="81" spans="1:5" ht="15">
      <c r="A81" s="130" t="s">
        <v>120</v>
      </c>
      <c r="B81" s="130" t="s">
        <v>646</v>
      </c>
      <c r="C81" s="130">
        <f>SUM(C10)</f>
        <v>3300</v>
      </c>
      <c r="D81" s="127">
        <v>2386</v>
      </c>
      <c r="E81" s="127">
        <v>2276</v>
      </c>
    </row>
    <row r="82" spans="1:5" ht="15">
      <c r="A82" s="130" t="s">
        <v>129</v>
      </c>
      <c r="B82" s="130" t="s">
        <v>647</v>
      </c>
      <c r="C82" s="130">
        <f>SUM(C11)</f>
        <v>16480</v>
      </c>
      <c r="D82" s="127">
        <v>15540</v>
      </c>
      <c r="E82" s="127">
        <v>15413</v>
      </c>
    </row>
    <row r="83" spans="1:5" ht="15">
      <c r="A83" s="130" t="s">
        <v>131</v>
      </c>
      <c r="B83" s="130" t="s">
        <v>652</v>
      </c>
      <c r="C83" s="130">
        <f>SUM(C14)</f>
        <v>11430</v>
      </c>
      <c r="D83" s="127">
        <v>13610</v>
      </c>
      <c r="E83" s="127">
        <v>9497</v>
      </c>
    </row>
    <row r="84" spans="1:5" ht="15">
      <c r="A84" s="130" t="s">
        <v>133</v>
      </c>
      <c r="B84" s="130" t="s">
        <v>653</v>
      </c>
      <c r="C84" s="130">
        <f>SUM(C15)</f>
        <v>25410</v>
      </c>
      <c r="D84" s="127">
        <v>2797</v>
      </c>
      <c r="E84" s="127">
        <v>1000</v>
      </c>
    </row>
    <row r="85" spans="1:5" s="126" customFormat="1" ht="15">
      <c r="A85" s="128" t="s">
        <v>137</v>
      </c>
      <c r="B85" s="135" t="s">
        <v>654</v>
      </c>
      <c r="C85" s="128">
        <f>SUM(C16)</f>
        <v>5200</v>
      </c>
      <c r="D85" s="128">
        <f aca="true" t="shared" si="9" ref="D85:E85">SUM(D16)</f>
        <v>4199</v>
      </c>
      <c r="E85" s="128">
        <f t="shared" si="9"/>
        <v>4199</v>
      </c>
    </row>
    <row r="86" spans="1:5" s="126" customFormat="1" ht="25.5">
      <c r="A86" s="128" t="s">
        <v>137</v>
      </c>
      <c r="B86" s="147" t="s">
        <v>672</v>
      </c>
      <c r="C86" s="128">
        <v>0</v>
      </c>
      <c r="D86" s="128">
        <v>642</v>
      </c>
      <c r="E86" s="128">
        <v>642</v>
      </c>
    </row>
    <row r="87" spans="1:5" s="126" customFormat="1" ht="15">
      <c r="A87" s="128"/>
      <c r="B87" s="135" t="s">
        <v>673</v>
      </c>
      <c r="C87" s="128">
        <f>C18</f>
        <v>0</v>
      </c>
      <c r="D87" s="128">
        <f aca="true" t="shared" si="10" ref="D87:E87">D18</f>
        <v>4134</v>
      </c>
      <c r="E87" s="128">
        <f t="shared" si="10"/>
        <v>4134</v>
      </c>
    </row>
    <row r="88" spans="1:5" ht="15">
      <c r="A88" s="203" t="s">
        <v>674</v>
      </c>
      <c r="B88" s="203"/>
      <c r="C88" s="128">
        <f>SUM(C78:C87)</f>
        <v>200050</v>
      </c>
      <c r="D88" s="128">
        <f aca="true" t="shared" si="11" ref="D88:E88">SUM(D78:D87)</f>
        <v>262579</v>
      </c>
      <c r="E88" s="128">
        <f t="shared" si="11"/>
        <v>186253</v>
      </c>
    </row>
    <row r="89" spans="1:5" ht="15">
      <c r="A89" s="204" t="s">
        <v>703</v>
      </c>
      <c r="B89" s="204"/>
      <c r="C89" s="128"/>
      <c r="D89" s="127"/>
      <c r="E89" s="128"/>
    </row>
  </sheetData>
  <sheetProtection password="F799" sheet="1" objects="1" scenarios="1"/>
  <mergeCells count="4">
    <mergeCell ref="B1:E1"/>
    <mergeCell ref="A3:C3"/>
    <mergeCell ref="A88:B88"/>
    <mergeCell ref="A89:B89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1" sqref="B1:D1"/>
    </sheetView>
  </sheetViews>
  <sheetFormatPr defaultColWidth="9.140625" defaultRowHeight="15"/>
  <cols>
    <col min="1" max="1" width="10.57421875" style="0" customWidth="1"/>
    <col min="2" max="2" width="44.7109375" style="0" customWidth="1"/>
    <col min="3" max="3" width="18.7109375" style="0" customWidth="1"/>
  </cols>
  <sheetData>
    <row r="1" spans="1:4" ht="15.75">
      <c r="A1" s="22"/>
      <c r="B1" s="200" t="s">
        <v>711</v>
      </c>
      <c r="C1" s="200"/>
      <c r="D1" s="200"/>
    </row>
    <row r="2" spans="1:4" ht="15.75">
      <c r="A2" s="22"/>
      <c r="B2" s="22"/>
      <c r="C2" s="22"/>
      <c r="D2" s="22"/>
    </row>
    <row r="3" spans="1:4" ht="22.5" customHeight="1">
      <c r="A3" s="22"/>
      <c r="B3" s="23" t="s">
        <v>113</v>
      </c>
      <c r="C3" s="22"/>
      <c r="D3" s="22"/>
    </row>
    <row r="4" spans="1:4" ht="22.5" customHeight="1">
      <c r="A4" s="22"/>
      <c r="B4" s="23"/>
      <c r="C4" s="22"/>
      <c r="D4" s="22"/>
    </row>
    <row r="5" spans="1:4" ht="16.5" thickBot="1">
      <c r="A5" s="22"/>
      <c r="B5" s="22"/>
      <c r="C5" s="30" t="s">
        <v>36</v>
      </c>
      <c r="D5" s="22"/>
    </row>
    <row r="6" spans="1:4" ht="30.75" customHeight="1">
      <c r="A6" s="19" t="s">
        <v>421</v>
      </c>
      <c r="B6" s="20" t="s">
        <v>40</v>
      </c>
      <c r="C6" s="21" t="s">
        <v>422</v>
      </c>
      <c r="D6" s="22"/>
    </row>
    <row r="7" spans="1:4" ht="19.5" customHeight="1">
      <c r="A7" s="24" t="s">
        <v>114</v>
      </c>
      <c r="B7" s="25" t="s">
        <v>115</v>
      </c>
      <c r="C7" s="32">
        <v>500</v>
      </c>
      <c r="D7" s="22"/>
    </row>
    <row r="8" spans="1:4" ht="19.5" customHeight="1">
      <c r="A8" s="24" t="s">
        <v>116</v>
      </c>
      <c r="B8" s="25" t="s">
        <v>117</v>
      </c>
      <c r="C8" s="32">
        <v>8997</v>
      </c>
      <c r="D8" s="22"/>
    </row>
    <row r="9" spans="1:4" ht="18.75" customHeight="1">
      <c r="A9" s="24" t="s">
        <v>118</v>
      </c>
      <c r="B9" s="25" t="s">
        <v>119</v>
      </c>
      <c r="C9" s="32">
        <v>1000</v>
      </c>
      <c r="D9" s="22"/>
    </row>
    <row r="10" spans="1:4" ht="18.75" customHeight="1" thickBot="1">
      <c r="A10" s="27" t="s">
        <v>120</v>
      </c>
      <c r="B10" s="28" t="s">
        <v>121</v>
      </c>
      <c r="C10" s="33">
        <f>SUM(C7:C9)</f>
        <v>10497</v>
      </c>
      <c r="D10" s="22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  <row r="16" ht="15">
      <c r="C16" s="11"/>
    </row>
    <row r="17" ht="15">
      <c r="C17" s="11"/>
    </row>
    <row r="18" ht="15">
      <c r="C18" s="11"/>
    </row>
    <row r="19" ht="15">
      <c r="C19" s="11"/>
    </row>
    <row r="20" ht="15">
      <c r="C20" s="11"/>
    </row>
    <row r="21" ht="15">
      <c r="C21" s="11"/>
    </row>
    <row r="22" ht="15">
      <c r="C22" s="11"/>
    </row>
    <row r="23" ht="15">
      <c r="C23" s="11"/>
    </row>
    <row r="24" ht="15">
      <c r="C24" s="11"/>
    </row>
    <row r="25" ht="15">
      <c r="C25" s="11"/>
    </row>
    <row r="26" ht="15">
      <c r="C26" s="11"/>
    </row>
    <row r="27" ht="15">
      <c r="C27" s="11"/>
    </row>
    <row r="28" ht="15">
      <c r="C28" s="11"/>
    </row>
    <row r="29" ht="15">
      <c r="C29" s="11"/>
    </row>
    <row r="30" ht="15">
      <c r="C30" s="11"/>
    </row>
    <row r="31" ht="15">
      <c r="C31" s="11"/>
    </row>
    <row r="32" ht="15">
      <c r="C32" s="11"/>
    </row>
    <row r="33" ht="15">
      <c r="C33" s="11"/>
    </row>
    <row r="34" ht="15">
      <c r="C34" s="11"/>
    </row>
    <row r="35" ht="15">
      <c r="C35" s="11"/>
    </row>
    <row r="36" ht="15">
      <c r="C36" s="11"/>
    </row>
    <row r="37" ht="15">
      <c r="C37" s="11"/>
    </row>
    <row r="38" ht="15">
      <c r="C38" s="11"/>
    </row>
    <row r="39" ht="15">
      <c r="C39" s="11"/>
    </row>
    <row r="40" ht="15">
      <c r="C40" s="11"/>
    </row>
    <row r="41" ht="15">
      <c r="C41" s="11"/>
    </row>
  </sheetData>
  <sheetProtection password="F799" sheet="1" objects="1" scenarios="1"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I1">
      <selection activeCell="K1" sqref="K1:O1"/>
    </sheetView>
  </sheetViews>
  <sheetFormatPr defaultColWidth="9.140625" defaultRowHeight="15"/>
  <cols>
    <col min="1" max="4" width="9.140625" style="9" customWidth="1"/>
    <col min="5" max="5" width="26.28125" style="9" customWidth="1"/>
    <col min="6" max="9" width="9.7109375" style="9" customWidth="1"/>
    <col min="10" max="13" width="9.140625" style="9" customWidth="1"/>
    <col min="14" max="14" width="25.8515625" style="9" customWidth="1"/>
    <col min="15" max="18" width="9.7109375" style="9" customWidth="1"/>
    <col min="19" max="262" width="9.140625" style="9" customWidth="1"/>
    <col min="263" max="263" width="14.421875" style="9" customWidth="1"/>
    <col min="264" max="264" width="7.140625" style="9" customWidth="1"/>
    <col min="265" max="265" width="6.28125" style="9" customWidth="1"/>
    <col min="266" max="266" width="7.140625" style="9" customWidth="1"/>
    <col min="267" max="270" width="9.140625" style="9" customWidth="1"/>
    <col min="271" max="271" width="14.421875" style="9" customWidth="1"/>
    <col min="272" max="272" width="7.57421875" style="9" customWidth="1"/>
    <col min="273" max="273" width="7.00390625" style="9" customWidth="1"/>
    <col min="274" max="274" width="8.140625" style="9" customWidth="1"/>
    <col min="275" max="518" width="9.140625" style="9" customWidth="1"/>
    <col min="519" max="519" width="14.421875" style="9" customWidth="1"/>
    <col min="520" max="520" width="7.140625" style="9" customWidth="1"/>
    <col min="521" max="521" width="6.28125" style="9" customWidth="1"/>
    <col min="522" max="522" width="7.140625" style="9" customWidth="1"/>
    <col min="523" max="526" width="9.140625" style="9" customWidth="1"/>
    <col min="527" max="527" width="14.421875" style="9" customWidth="1"/>
    <col min="528" max="528" width="7.57421875" style="9" customWidth="1"/>
    <col min="529" max="529" width="7.00390625" style="9" customWidth="1"/>
    <col min="530" max="530" width="8.140625" style="9" customWidth="1"/>
    <col min="531" max="774" width="9.140625" style="9" customWidth="1"/>
    <col min="775" max="775" width="14.421875" style="9" customWidth="1"/>
    <col min="776" max="776" width="7.140625" style="9" customWidth="1"/>
    <col min="777" max="777" width="6.28125" style="9" customWidth="1"/>
    <col min="778" max="778" width="7.140625" style="9" customWidth="1"/>
    <col min="779" max="782" width="9.140625" style="9" customWidth="1"/>
    <col min="783" max="783" width="14.421875" style="9" customWidth="1"/>
    <col min="784" max="784" width="7.57421875" style="9" customWidth="1"/>
    <col min="785" max="785" width="7.00390625" style="9" customWidth="1"/>
    <col min="786" max="786" width="8.140625" style="9" customWidth="1"/>
    <col min="787" max="1030" width="9.140625" style="9" customWidth="1"/>
    <col min="1031" max="1031" width="14.421875" style="9" customWidth="1"/>
    <col min="1032" max="1032" width="7.140625" style="9" customWidth="1"/>
    <col min="1033" max="1033" width="6.28125" style="9" customWidth="1"/>
    <col min="1034" max="1034" width="7.140625" style="9" customWidth="1"/>
    <col min="1035" max="1038" width="9.140625" style="9" customWidth="1"/>
    <col min="1039" max="1039" width="14.421875" style="9" customWidth="1"/>
    <col min="1040" max="1040" width="7.57421875" style="9" customWidth="1"/>
    <col min="1041" max="1041" width="7.00390625" style="9" customWidth="1"/>
    <col min="1042" max="1042" width="8.140625" style="9" customWidth="1"/>
    <col min="1043" max="1286" width="9.140625" style="9" customWidth="1"/>
    <col min="1287" max="1287" width="14.421875" style="9" customWidth="1"/>
    <col min="1288" max="1288" width="7.140625" style="9" customWidth="1"/>
    <col min="1289" max="1289" width="6.28125" style="9" customWidth="1"/>
    <col min="1290" max="1290" width="7.140625" style="9" customWidth="1"/>
    <col min="1291" max="1294" width="9.140625" style="9" customWidth="1"/>
    <col min="1295" max="1295" width="14.421875" style="9" customWidth="1"/>
    <col min="1296" max="1296" width="7.57421875" style="9" customWidth="1"/>
    <col min="1297" max="1297" width="7.00390625" style="9" customWidth="1"/>
    <col min="1298" max="1298" width="8.140625" style="9" customWidth="1"/>
    <col min="1299" max="1542" width="9.140625" style="9" customWidth="1"/>
    <col min="1543" max="1543" width="14.421875" style="9" customWidth="1"/>
    <col min="1544" max="1544" width="7.140625" style="9" customWidth="1"/>
    <col min="1545" max="1545" width="6.28125" style="9" customWidth="1"/>
    <col min="1546" max="1546" width="7.140625" style="9" customWidth="1"/>
    <col min="1547" max="1550" width="9.140625" style="9" customWidth="1"/>
    <col min="1551" max="1551" width="14.421875" style="9" customWidth="1"/>
    <col min="1552" max="1552" width="7.57421875" style="9" customWidth="1"/>
    <col min="1553" max="1553" width="7.00390625" style="9" customWidth="1"/>
    <col min="1554" max="1554" width="8.140625" style="9" customWidth="1"/>
    <col min="1555" max="1798" width="9.140625" style="9" customWidth="1"/>
    <col min="1799" max="1799" width="14.421875" style="9" customWidth="1"/>
    <col min="1800" max="1800" width="7.140625" style="9" customWidth="1"/>
    <col min="1801" max="1801" width="6.28125" style="9" customWidth="1"/>
    <col min="1802" max="1802" width="7.140625" style="9" customWidth="1"/>
    <col min="1803" max="1806" width="9.140625" style="9" customWidth="1"/>
    <col min="1807" max="1807" width="14.421875" style="9" customWidth="1"/>
    <col min="1808" max="1808" width="7.57421875" style="9" customWidth="1"/>
    <col min="1809" max="1809" width="7.00390625" style="9" customWidth="1"/>
    <col min="1810" max="1810" width="8.140625" style="9" customWidth="1"/>
    <col min="1811" max="2054" width="9.140625" style="9" customWidth="1"/>
    <col min="2055" max="2055" width="14.421875" style="9" customWidth="1"/>
    <col min="2056" max="2056" width="7.140625" style="9" customWidth="1"/>
    <col min="2057" max="2057" width="6.28125" style="9" customWidth="1"/>
    <col min="2058" max="2058" width="7.140625" style="9" customWidth="1"/>
    <col min="2059" max="2062" width="9.140625" style="9" customWidth="1"/>
    <col min="2063" max="2063" width="14.421875" style="9" customWidth="1"/>
    <col min="2064" max="2064" width="7.57421875" style="9" customWidth="1"/>
    <col min="2065" max="2065" width="7.00390625" style="9" customWidth="1"/>
    <col min="2066" max="2066" width="8.140625" style="9" customWidth="1"/>
    <col min="2067" max="2310" width="9.140625" style="9" customWidth="1"/>
    <col min="2311" max="2311" width="14.421875" style="9" customWidth="1"/>
    <col min="2312" max="2312" width="7.140625" style="9" customWidth="1"/>
    <col min="2313" max="2313" width="6.28125" style="9" customWidth="1"/>
    <col min="2314" max="2314" width="7.140625" style="9" customWidth="1"/>
    <col min="2315" max="2318" width="9.140625" style="9" customWidth="1"/>
    <col min="2319" max="2319" width="14.421875" style="9" customWidth="1"/>
    <col min="2320" max="2320" width="7.57421875" style="9" customWidth="1"/>
    <col min="2321" max="2321" width="7.00390625" style="9" customWidth="1"/>
    <col min="2322" max="2322" width="8.140625" style="9" customWidth="1"/>
    <col min="2323" max="2566" width="9.140625" style="9" customWidth="1"/>
    <col min="2567" max="2567" width="14.421875" style="9" customWidth="1"/>
    <col min="2568" max="2568" width="7.140625" style="9" customWidth="1"/>
    <col min="2569" max="2569" width="6.28125" style="9" customWidth="1"/>
    <col min="2570" max="2570" width="7.140625" style="9" customWidth="1"/>
    <col min="2571" max="2574" width="9.140625" style="9" customWidth="1"/>
    <col min="2575" max="2575" width="14.421875" style="9" customWidth="1"/>
    <col min="2576" max="2576" width="7.57421875" style="9" customWidth="1"/>
    <col min="2577" max="2577" width="7.00390625" style="9" customWidth="1"/>
    <col min="2578" max="2578" width="8.140625" style="9" customWidth="1"/>
    <col min="2579" max="2822" width="9.140625" style="9" customWidth="1"/>
    <col min="2823" max="2823" width="14.421875" style="9" customWidth="1"/>
    <col min="2824" max="2824" width="7.140625" style="9" customWidth="1"/>
    <col min="2825" max="2825" width="6.28125" style="9" customWidth="1"/>
    <col min="2826" max="2826" width="7.140625" style="9" customWidth="1"/>
    <col min="2827" max="2830" width="9.140625" style="9" customWidth="1"/>
    <col min="2831" max="2831" width="14.421875" style="9" customWidth="1"/>
    <col min="2832" max="2832" width="7.57421875" style="9" customWidth="1"/>
    <col min="2833" max="2833" width="7.00390625" style="9" customWidth="1"/>
    <col min="2834" max="2834" width="8.140625" style="9" customWidth="1"/>
    <col min="2835" max="3078" width="9.140625" style="9" customWidth="1"/>
    <col min="3079" max="3079" width="14.421875" style="9" customWidth="1"/>
    <col min="3080" max="3080" width="7.140625" style="9" customWidth="1"/>
    <col min="3081" max="3081" width="6.28125" style="9" customWidth="1"/>
    <col min="3082" max="3082" width="7.140625" style="9" customWidth="1"/>
    <col min="3083" max="3086" width="9.140625" style="9" customWidth="1"/>
    <col min="3087" max="3087" width="14.421875" style="9" customWidth="1"/>
    <col min="3088" max="3088" width="7.57421875" style="9" customWidth="1"/>
    <col min="3089" max="3089" width="7.00390625" style="9" customWidth="1"/>
    <col min="3090" max="3090" width="8.140625" style="9" customWidth="1"/>
    <col min="3091" max="3334" width="9.140625" style="9" customWidth="1"/>
    <col min="3335" max="3335" width="14.421875" style="9" customWidth="1"/>
    <col min="3336" max="3336" width="7.140625" style="9" customWidth="1"/>
    <col min="3337" max="3337" width="6.28125" style="9" customWidth="1"/>
    <col min="3338" max="3338" width="7.140625" style="9" customWidth="1"/>
    <col min="3339" max="3342" width="9.140625" style="9" customWidth="1"/>
    <col min="3343" max="3343" width="14.421875" style="9" customWidth="1"/>
    <col min="3344" max="3344" width="7.57421875" style="9" customWidth="1"/>
    <col min="3345" max="3345" width="7.00390625" style="9" customWidth="1"/>
    <col min="3346" max="3346" width="8.140625" style="9" customWidth="1"/>
    <col min="3347" max="3590" width="9.140625" style="9" customWidth="1"/>
    <col min="3591" max="3591" width="14.421875" style="9" customWidth="1"/>
    <col min="3592" max="3592" width="7.140625" style="9" customWidth="1"/>
    <col min="3593" max="3593" width="6.28125" style="9" customWidth="1"/>
    <col min="3594" max="3594" width="7.140625" style="9" customWidth="1"/>
    <col min="3595" max="3598" width="9.140625" style="9" customWidth="1"/>
    <col min="3599" max="3599" width="14.421875" style="9" customWidth="1"/>
    <col min="3600" max="3600" width="7.57421875" style="9" customWidth="1"/>
    <col min="3601" max="3601" width="7.00390625" style="9" customWidth="1"/>
    <col min="3602" max="3602" width="8.140625" style="9" customWidth="1"/>
    <col min="3603" max="3846" width="9.140625" style="9" customWidth="1"/>
    <col min="3847" max="3847" width="14.421875" style="9" customWidth="1"/>
    <col min="3848" max="3848" width="7.140625" style="9" customWidth="1"/>
    <col min="3849" max="3849" width="6.28125" style="9" customWidth="1"/>
    <col min="3850" max="3850" width="7.140625" style="9" customWidth="1"/>
    <col min="3851" max="3854" width="9.140625" style="9" customWidth="1"/>
    <col min="3855" max="3855" width="14.421875" style="9" customWidth="1"/>
    <col min="3856" max="3856" width="7.57421875" style="9" customWidth="1"/>
    <col min="3857" max="3857" width="7.00390625" style="9" customWidth="1"/>
    <col min="3858" max="3858" width="8.140625" style="9" customWidth="1"/>
    <col min="3859" max="4102" width="9.140625" style="9" customWidth="1"/>
    <col min="4103" max="4103" width="14.421875" style="9" customWidth="1"/>
    <col min="4104" max="4104" width="7.140625" style="9" customWidth="1"/>
    <col min="4105" max="4105" width="6.28125" style="9" customWidth="1"/>
    <col min="4106" max="4106" width="7.140625" style="9" customWidth="1"/>
    <col min="4107" max="4110" width="9.140625" style="9" customWidth="1"/>
    <col min="4111" max="4111" width="14.421875" style="9" customWidth="1"/>
    <col min="4112" max="4112" width="7.57421875" style="9" customWidth="1"/>
    <col min="4113" max="4113" width="7.00390625" style="9" customWidth="1"/>
    <col min="4114" max="4114" width="8.140625" style="9" customWidth="1"/>
    <col min="4115" max="4358" width="9.140625" style="9" customWidth="1"/>
    <col min="4359" max="4359" width="14.421875" style="9" customWidth="1"/>
    <col min="4360" max="4360" width="7.140625" style="9" customWidth="1"/>
    <col min="4361" max="4361" width="6.28125" style="9" customWidth="1"/>
    <col min="4362" max="4362" width="7.140625" style="9" customWidth="1"/>
    <col min="4363" max="4366" width="9.140625" style="9" customWidth="1"/>
    <col min="4367" max="4367" width="14.421875" style="9" customWidth="1"/>
    <col min="4368" max="4368" width="7.57421875" style="9" customWidth="1"/>
    <col min="4369" max="4369" width="7.00390625" style="9" customWidth="1"/>
    <col min="4370" max="4370" width="8.140625" style="9" customWidth="1"/>
    <col min="4371" max="4614" width="9.140625" style="9" customWidth="1"/>
    <col min="4615" max="4615" width="14.421875" style="9" customWidth="1"/>
    <col min="4616" max="4616" width="7.140625" style="9" customWidth="1"/>
    <col min="4617" max="4617" width="6.28125" style="9" customWidth="1"/>
    <col min="4618" max="4618" width="7.140625" style="9" customWidth="1"/>
    <col min="4619" max="4622" width="9.140625" style="9" customWidth="1"/>
    <col min="4623" max="4623" width="14.421875" style="9" customWidth="1"/>
    <col min="4624" max="4624" width="7.57421875" style="9" customWidth="1"/>
    <col min="4625" max="4625" width="7.00390625" style="9" customWidth="1"/>
    <col min="4626" max="4626" width="8.140625" style="9" customWidth="1"/>
    <col min="4627" max="4870" width="9.140625" style="9" customWidth="1"/>
    <col min="4871" max="4871" width="14.421875" style="9" customWidth="1"/>
    <col min="4872" max="4872" width="7.140625" style="9" customWidth="1"/>
    <col min="4873" max="4873" width="6.28125" style="9" customWidth="1"/>
    <col min="4874" max="4874" width="7.140625" style="9" customWidth="1"/>
    <col min="4875" max="4878" width="9.140625" style="9" customWidth="1"/>
    <col min="4879" max="4879" width="14.421875" style="9" customWidth="1"/>
    <col min="4880" max="4880" width="7.57421875" style="9" customWidth="1"/>
    <col min="4881" max="4881" width="7.00390625" style="9" customWidth="1"/>
    <col min="4882" max="4882" width="8.140625" style="9" customWidth="1"/>
    <col min="4883" max="5126" width="9.140625" style="9" customWidth="1"/>
    <col min="5127" max="5127" width="14.421875" style="9" customWidth="1"/>
    <col min="5128" max="5128" width="7.140625" style="9" customWidth="1"/>
    <col min="5129" max="5129" width="6.28125" style="9" customWidth="1"/>
    <col min="5130" max="5130" width="7.140625" style="9" customWidth="1"/>
    <col min="5131" max="5134" width="9.140625" style="9" customWidth="1"/>
    <col min="5135" max="5135" width="14.421875" style="9" customWidth="1"/>
    <col min="5136" max="5136" width="7.57421875" style="9" customWidth="1"/>
    <col min="5137" max="5137" width="7.00390625" style="9" customWidth="1"/>
    <col min="5138" max="5138" width="8.140625" style="9" customWidth="1"/>
    <col min="5139" max="5382" width="9.140625" style="9" customWidth="1"/>
    <col min="5383" max="5383" width="14.421875" style="9" customWidth="1"/>
    <col min="5384" max="5384" width="7.140625" style="9" customWidth="1"/>
    <col min="5385" max="5385" width="6.28125" style="9" customWidth="1"/>
    <col min="5386" max="5386" width="7.140625" style="9" customWidth="1"/>
    <col min="5387" max="5390" width="9.140625" style="9" customWidth="1"/>
    <col min="5391" max="5391" width="14.421875" style="9" customWidth="1"/>
    <col min="5392" max="5392" width="7.57421875" style="9" customWidth="1"/>
    <col min="5393" max="5393" width="7.00390625" style="9" customWidth="1"/>
    <col min="5394" max="5394" width="8.140625" style="9" customWidth="1"/>
    <col min="5395" max="5638" width="9.140625" style="9" customWidth="1"/>
    <col min="5639" max="5639" width="14.421875" style="9" customWidth="1"/>
    <col min="5640" max="5640" width="7.140625" style="9" customWidth="1"/>
    <col min="5641" max="5641" width="6.28125" style="9" customWidth="1"/>
    <col min="5642" max="5642" width="7.140625" style="9" customWidth="1"/>
    <col min="5643" max="5646" width="9.140625" style="9" customWidth="1"/>
    <col min="5647" max="5647" width="14.421875" style="9" customWidth="1"/>
    <col min="5648" max="5648" width="7.57421875" style="9" customWidth="1"/>
    <col min="5649" max="5649" width="7.00390625" style="9" customWidth="1"/>
    <col min="5650" max="5650" width="8.140625" style="9" customWidth="1"/>
    <col min="5651" max="5894" width="9.140625" style="9" customWidth="1"/>
    <col min="5895" max="5895" width="14.421875" style="9" customWidth="1"/>
    <col min="5896" max="5896" width="7.140625" style="9" customWidth="1"/>
    <col min="5897" max="5897" width="6.28125" style="9" customWidth="1"/>
    <col min="5898" max="5898" width="7.140625" style="9" customWidth="1"/>
    <col min="5899" max="5902" width="9.140625" style="9" customWidth="1"/>
    <col min="5903" max="5903" width="14.421875" style="9" customWidth="1"/>
    <col min="5904" max="5904" width="7.57421875" style="9" customWidth="1"/>
    <col min="5905" max="5905" width="7.00390625" style="9" customWidth="1"/>
    <col min="5906" max="5906" width="8.140625" style="9" customWidth="1"/>
    <col min="5907" max="6150" width="9.140625" style="9" customWidth="1"/>
    <col min="6151" max="6151" width="14.421875" style="9" customWidth="1"/>
    <col min="6152" max="6152" width="7.140625" style="9" customWidth="1"/>
    <col min="6153" max="6153" width="6.28125" style="9" customWidth="1"/>
    <col min="6154" max="6154" width="7.140625" style="9" customWidth="1"/>
    <col min="6155" max="6158" width="9.140625" style="9" customWidth="1"/>
    <col min="6159" max="6159" width="14.421875" style="9" customWidth="1"/>
    <col min="6160" max="6160" width="7.57421875" style="9" customWidth="1"/>
    <col min="6161" max="6161" width="7.00390625" style="9" customWidth="1"/>
    <col min="6162" max="6162" width="8.140625" style="9" customWidth="1"/>
    <col min="6163" max="6406" width="9.140625" style="9" customWidth="1"/>
    <col min="6407" max="6407" width="14.421875" style="9" customWidth="1"/>
    <col min="6408" max="6408" width="7.140625" style="9" customWidth="1"/>
    <col min="6409" max="6409" width="6.28125" style="9" customWidth="1"/>
    <col min="6410" max="6410" width="7.140625" style="9" customWidth="1"/>
    <col min="6411" max="6414" width="9.140625" style="9" customWidth="1"/>
    <col min="6415" max="6415" width="14.421875" style="9" customWidth="1"/>
    <col min="6416" max="6416" width="7.57421875" style="9" customWidth="1"/>
    <col min="6417" max="6417" width="7.00390625" style="9" customWidth="1"/>
    <col min="6418" max="6418" width="8.140625" style="9" customWidth="1"/>
    <col min="6419" max="6662" width="9.140625" style="9" customWidth="1"/>
    <col min="6663" max="6663" width="14.421875" style="9" customWidth="1"/>
    <col min="6664" max="6664" width="7.140625" style="9" customWidth="1"/>
    <col min="6665" max="6665" width="6.28125" style="9" customWidth="1"/>
    <col min="6666" max="6666" width="7.140625" style="9" customWidth="1"/>
    <col min="6667" max="6670" width="9.140625" style="9" customWidth="1"/>
    <col min="6671" max="6671" width="14.421875" style="9" customWidth="1"/>
    <col min="6672" max="6672" width="7.57421875" style="9" customWidth="1"/>
    <col min="6673" max="6673" width="7.00390625" style="9" customWidth="1"/>
    <col min="6674" max="6674" width="8.140625" style="9" customWidth="1"/>
    <col min="6675" max="6918" width="9.140625" style="9" customWidth="1"/>
    <col min="6919" max="6919" width="14.421875" style="9" customWidth="1"/>
    <col min="6920" max="6920" width="7.140625" style="9" customWidth="1"/>
    <col min="6921" max="6921" width="6.28125" style="9" customWidth="1"/>
    <col min="6922" max="6922" width="7.140625" style="9" customWidth="1"/>
    <col min="6923" max="6926" width="9.140625" style="9" customWidth="1"/>
    <col min="6927" max="6927" width="14.421875" style="9" customWidth="1"/>
    <col min="6928" max="6928" width="7.57421875" style="9" customWidth="1"/>
    <col min="6929" max="6929" width="7.00390625" style="9" customWidth="1"/>
    <col min="6930" max="6930" width="8.140625" style="9" customWidth="1"/>
    <col min="6931" max="7174" width="9.140625" style="9" customWidth="1"/>
    <col min="7175" max="7175" width="14.421875" style="9" customWidth="1"/>
    <col min="7176" max="7176" width="7.140625" style="9" customWidth="1"/>
    <col min="7177" max="7177" width="6.28125" style="9" customWidth="1"/>
    <col min="7178" max="7178" width="7.140625" style="9" customWidth="1"/>
    <col min="7179" max="7182" width="9.140625" style="9" customWidth="1"/>
    <col min="7183" max="7183" width="14.421875" style="9" customWidth="1"/>
    <col min="7184" max="7184" width="7.57421875" style="9" customWidth="1"/>
    <col min="7185" max="7185" width="7.00390625" style="9" customWidth="1"/>
    <col min="7186" max="7186" width="8.140625" style="9" customWidth="1"/>
    <col min="7187" max="7430" width="9.140625" style="9" customWidth="1"/>
    <col min="7431" max="7431" width="14.421875" style="9" customWidth="1"/>
    <col min="7432" max="7432" width="7.140625" style="9" customWidth="1"/>
    <col min="7433" max="7433" width="6.28125" style="9" customWidth="1"/>
    <col min="7434" max="7434" width="7.140625" style="9" customWidth="1"/>
    <col min="7435" max="7438" width="9.140625" style="9" customWidth="1"/>
    <col min="7439" max="7439" width="14.421875" style="9" customWidth="1"/>
    <col min="7440" max="7440" width="7.57421875" style="9" customWidth="1"/>
    <col min="7441" max="7441" width="7.00390625" style="9" customWidth="1"/>
    <col min="7442" max="7442" width="8.140625" style="9" customWidth="1"/>
    <col min="7443" max="7686" width="9.140625" style="9" customWidth="1"/>
    <col min="7687" max="7687" width="14.421875" style="9" customWidth="1"/>
    <col min="7688" max="7688" width="7.140625" style="9" customWidth="1"/>
    <col min="7689" max="7689" width="6.28125" style="9" customWidth="1"/>
    <col min="7690" max="7690" width="7.140625" style="9" customWidth="1"/>
    <col min="7691" max="7694" width="9.140625" style="9" customWidth="1"/>
    <col min="7695" max="7695" width="14.421875" style="9" customWidth="1"/>
    <col min="7696" max="7696" width="7.57421875" style="9" customWidth="1"/>
    <col min="7697" max="7697" width="7.00390625" style="9" customWidth="1"/>
    <col min="7698" max="7698" width="8.140625" style="9" customWidth="1"/>
    <col min="7699" max="7942" width="9.140625" style="9" customWidth="1"/>
    <col min="7943" max="7943" width="14.421875" style="9" customWidth="1"/>
    <col min="7944" max="7944" width="7.140625" style="9" customWidth="1"/>
    <col min="7945" max="7945" width="6.28125" style="9" customWidth="1"/>
    <col min="7946" max="7946" width="7.140625" style="9" customWidth="1"/>
    <col min="7947" max="7950" width="9.140625" style="9" customWidth="1"/>
    <col min="7951" max="7951" width="14.421875" style="9" customWidth="1"/>
    <col min="7952" max="7952" width="7.57421875" style="9" customWidth="1"/>
    <col min="7953" max="7953" width="7.00390625" style="9" customWidth="1"/>
    <col min="7954" max="7954" width="8.140625" style="9" customWidth="1"/>
    <col min="7955" max="8198" width="9.140625" style="9" customWidth="1"/>
    <col min="8199" max="8199" width="14.421875" style="9" customWidth="1"/>
    <col min="8200" max="8200" width="7.140625" style="9" customWidth="1"/>
    <col min="8201" max="8201" width="6.28125" style="9" customWidth="1"/>
    <col min="8202" max="8202" width="7.140625" style="9" customWidth="1"/>
    <col min="8203" max="8206" width="9.140625" style="9" customWidth="1"/>
    <col min="8207" max="8207" width="14.421875" style="9" customWidth="1"/>
    <col min="8208" max="8208" width="7.57421875" style="9" customWidth="1"/>
    <col min="8209" max="8209" width="7.00390625" style="9" customWidth="1"/>
    <col min="8210" max="8210" width="8.140625" style="9" customWidth="1"/>
    <col min="8211" max="8454" width="9.140625" style="9" customWidth="1"/>
    <col min="8455" max="8455" width="14.421875" style="9" customWidth="1"/>
    <col min="8456" max="8456" width="7.140625" style="9" customWidth="1"/>
    <col min="8457" max="8457" width="6.28125" style="9" customWidth="1"/>
    <col min="8458" max="8458" width="7.140625" style="9" customWidth="1"/>
    <col min="8459" max="8462" width="9.140625" style="9" customWidth="1"/>
    <col min="8463" max="8463" width="14.421875" style="9" customWidth="1"/>
    <col min="8464" max="8464" width="7.57421875" style="9" customWidth="1"/>
    <col min="8465" max="8465" width="7.00390625" style="9" customWidth="1"/>
    <col min="8466" max="8466" width="8.140625" style="9" customWidth="1"/>
    <col min="8467" max="8710" width="9.140625" style="9" customWidth="1"/>
    <col min="8711" max="8711" width="14.421875" style="9" customWidth="1"/>
    <col min="8712" max="8712" width="7.140625" style="9" customWidth="1"/>
    <col min="8713" max="8713" width="6.28125" style="9" customWidth="1"/>
    <col min="8714" max="8714" width="7.140625" style="9" customWidth="1"/>
    <col min="8715" max="8718" width="9.140625" style="9" customWidth="1"/>
    <col min="8719" max="8719" width="14.421875" style="9" customWidth="1"/>
    <col min="8720" max="8720" width="7.57421875" style="9" customWidth="1"/>
    <col min="8721" max="8721" width="7.00390625" style="9" customWidth="1"/>
    <col min="8722" max="8722" width="8.140625" style="9" customWidth="1"/>
    <col min="8723" max="8966" width="9.140625" style="9" customWidth="1"/>
    <col min="8967" max="8967" width="14.421875" style="9" customWidth="1"/>
    <col min="8968" max="8968" width="7.140625" style="9" customWidth="1"/>
    <col min="8969" max="8969" width="6.28125" style="9" customWidth="1"/>
    <col min="8970" max="8970" width="7.140625" style="9" customWidth="1"/>
    <col min="8971" max="8974" width="9.140625" style="9" customWidth="1"/>
    <col min="8975" max="8975" width="14.421875" style="9" customWidth="1"/>
    <col min="8976" max="8976" width="7.57421875" style="9" customWidth="1"/>
    <col min="8977" max="8977" width="7.00390625" style="9" customWidth="1"/>
    <col min="8978" max="8978" width="8.140625" style="9" customWidth="1"/>
    <col min="8979" max="9222" width="9.140625" style="9" customWidth="1"/>
    <col min="9223" max="9223" width="14.421875" style="9" customWidth="1"/>
    <col min="9224" max="9224" width="7.140625" style="9" customWidth="1"/>
    <col min="9225" max="9225" width="6.28125" style="9" customWidth="1"/>
    <col min="9226" max="9226" width="7.140625" style="9" customWidth="1"/>
    <col min="9227" max="9230" width="9.140625" style="9" customWidth="1"/>
    <col min="9231" max="9231" width="14.421875" style="9" customWidth="1"/>
    <col min="9232" max="9232" width="7.57421875" style="9" customWidth="1"/>
    <col min="9233" max="9233" width="7.00390625" style="9" customWidth="1"/>
    <col min="9234" max="9234" width="8.140625" style="9" customWidth="1"/>
    <col min="9235" max="9478" width="9.140625" style="9" customWidth="1"/>
    <col min="9479" max="9479" width="14.421875" style="9" customWidth="1"/>
    <col min="9480" max="9480" width="7.140625" style="9" customWidth="1"/>
    <col min="9481" max="9481" width="6.28125" style="9" customWidth="1"/>
    <col min="9482" max="9482" width="7.140625" style="9" customWidth="1"/>
    <col min="9483" max="9486" width="9.140625" style="9" customWidth="1"/>
    <col min="9487" max="9487" width="14.421875" style="9" customWidth="1"/>
    <col min="9488" max="9488" width="7.57421875" style="9" customWidth="1"/>
    <col min="9489" max="9489" width="7.00390625" style="9" customWidth="1"/>
    <col min="9490" max="9490" width="8.140625" style="9" customWidth="1"/>
    <col min="9491" max="9734" width="9.140625" style="9" customWidth="1"/>
    <col min="9735" max="9735" width="14.421875" style="9" customWidth="1"/>
    <col min="9736" max="9736" width="7.140625" style="9" customWidth="1"/>
    <col min="9737" max="9737" width="6.28125" style="9" customWidth="1"/>
    <col min="9738" max="9738" width="7.140625" style="9" customWidth="1"/>
    <col min="9739" max="9742" width="9.140625" style="9" customWidth="1"/>
    <col min="9743" max="9743" width="14.421875" style="9" customWidth="1"/>
    <col min="9744" max="9744" width="7.57421875" style="9" customWidth="1"/>
    <col min="9745" max="9745" width="7.00390625" style="9" customWidth="1"/>
    <col min="9746" max="9746" width="8.140625" style="9" customWidth="1"/>
    <col min="9747" max="9990" width="9.140625" style="9" customWidth="1"/>
    <col min="9991" max="9991" width="14.421875" style="9" customWidth="1"/>
    <col min="9992" max="9992" width="7.140625" style="9" customWidth="1"/>
    <col min="9993" max="9993" width="6.28125" style="9" customWidth="1"/>
    <col min="9994" max="9994" width="7.140625" style="9" customWidth="1"/>
    <col min="9995" max="9998" width="9.140625" style="9" customWidth="1"/>
    <col min="9999" max="9999" width="14.421875" style="9" customWidth="1"/>
    <col min="10000" max="10000" width="7.57421875" style="9" customWidth="1"/>
    <col min="10001" max="10001" width="7.00390625" style="9" customWidth="1"/>
    <col min="10002" max="10002" width="8.140625" style="9" customWidth="1"/>
    <col min="10003" max="10246" width="9.140625" style="9" customWidth="1"/>
    <col min="10247" max="10247" width="14.421875" style="9" customWidth="1"/>
    <col min="10248" max="10248" width="7.140625" style="9" customWidth="1"/>
    <col min="10249" max="10249" width="6.28125" style="9" customWidth="1"/>
    <col min="10250" max="10250" width="7.140625" style="9" customWidth="1"/>
    <col min="10251" max="10254" width="9.140625" style="9" customWidth="1"/>
    <col min="10255" max="10255" width="14.421875" style="9" customWidth="1"/>
    <col min="10256" max="10256" width="7.57421875" style="9" customWidth="1"/>
    <col min="10257" max="10257" width="7.00390625" style="9" customWidth="1"/>
    <col min="10258" max="10258" width="8.140625" style="9" customWidth="1"/>
    <col min="10259" max="10502" width="9.140625" style="9" customWidth="1"/>
    <col min="10503" max="10503" width="14.421875" style="9" customWidth="1"/>
    <col min="10504" max="10504" width="7.140625" style="9" customWidth="1"/>
    <col min="10505" max="10505" width="6.28125" style="9" customWidth="1"/>
    <col min="10506" max="10506" width="7.140625" style="9" customWidth="1"/>
    <col min="10507" max="10510" width="9.140625" style="9" customWidth="1"/>
    <col min="10511" max="10511" width="14.421875" style="9" customWidth="1"/>
    <col min="10512" max="10512" width="7.57421875" style="9" customWidth="1"/>
    <col min="10513" max="10513" width="7.00390625" style="9" customWidth="1"/>
    <col min="10514" max="10514" width="8.140625" style="9" customWidth="1"/>
    <col min="10515" max="10758" width="9.140625" style="9" customWidth="1"/>
    <col min="10759" max="10759" width="14.421875" style="9" customWidth="1"/>
    <col min="10760" max="10760" width="7.140625" style="9" customWidth="1"/>
    <col min="10761" max="10761" width="6.28125" style="9" customWidth="1"/>
    <col min="10762" max="10762" width="7.140625" style="9" customWidth="1"/>
    <col min="10763" max="10766" width="9.140625" style="9" customWidth="1"/>
    <col min="10767" max="10767" width="14.421875" style="9" customWidth="1"/>
    <col min="10768" max="10768" width="7.57421875" style="9" customWidth="1"/>
    <col min="10769" max="10769" width="7.00390625" style="9" customWidth="1"/>
    <col min="10770" max="10770" width="8.140625" style="9" customWidth="1"/>
    <col min="10771" max="11014" width="9.140625" style="9" customWidth="1"/>
    <col min="11015" max="11015" width="14.421875" style="9" customWidth="1"/>
    <col min="11016" max="11016" width="7.140625" style="9" customWidth="1"/>
    <col min="11017" max="11017" width="6.28125" style="9" customWidth="1"/>
    <col min="11018" max="11018" width="7.140625" style="9" customWidth="1"/>
    <col min="11019" max="11022" width="9.140625" style="9" customWidth="1"/>
    <col min="11023" max="11023" width="14.421875" style="9" customWidth="1"/>
    <col min="11024" max="11024" width="7.57421875" style="9" customWidth="1"/>
    <col min="11025" max="11025" width="7.00390625" style="9" customWidth="1"/>
    <col min="11026" max="11026" width="8.140625" style="9" customWidth="1"/>
    <col min="11027" max="11270" width="9.140625" style="9" customWidth="1"/>
    <col min="11271" max="11271" width="14.421875" style="9" customWidth="1"/>
    <col min="11272" max="11272" width="7.140625" style="9" customWidth="1"/>
    <col min="11273" max="11273" width="6.28125" style="9" customWidth="1"/>
    <col min="11274" max="11274" width="7.140625" style="9" customWidth="1"/>
    <col min="11275" max="11278" width="9.140625" style="9" customWidth="1"/>
    <col min="11279" max="11279" width="14.421875" style="9" customWidth="1"/>
    <col min="11280" max="11280" width="7.57421875" style="9" customWidth="1"/>
    <col min="11281" max="11281" width="7.00390625" style="9" customWidth="1"/>
    <col min="11282" max="11282" width="8.140625" style="9" customWidth="1"/>
    <col min="11283" max="11526" width="9.140625" style="9" customWidth="1"/>
    <col min="11527" max="11527" width="14.421875" style="9" customWidth="1"/>
    <col min="11528" max="11528" width="7.140625" style="9" customWidth="1"/>
    <col min="11529" max="11529" width="6.28125" style="9" customWidth="1"/>
    <col min="11530" max="11530" width="7.140625" style="9" customWidth="1"/>
    <col min="11531" max="11534" width="9.140625" style="9" customWidth="1"/>
    <col min="11535" max="11535" width="14.421875" style="9" customWidth="1"/>
    <col min="11536" max="11536" width="7.57421875" style="9" customWidth="1"/>
    <col min="11537" max="11537" width="7.00390625" style="9" customWidth="1"/>
    <col min="11538" max="11538" width="8.140625" style="9" customWidth="1"/>
    <col min="11539" max="11782" width="9.140625" style="9" customWidth="1"/>
    <col min="11783" max="11783" width="14.421875" style="9" customWidth="1"/>
    <col min="11784" max="11784" width="7.140625" style="9" customWidth="1"/>
    <col min="11785" max="11785" width="6.28125" style="9" customWidth="1"/>
    <col min="11786" max="11786" width="7.140625" style="9" customWidth="1"/>
    <col min="11787" max="11790" width="9.140625" style="9" customWidth="1"/>
    <col min="11791" max="11791" width="14.421875" style="9" customWidth="1"/>
    <col min="11792" max="11792" width="7.57421875" style="9" customWidth="1"/>
    <col min="11793" max="11793" width="7.00390625" style="9" customWidth="1"/>
    <col min="11794" max="11794" width="8.140625" style="9" customWidth="1"/>
    <col min="11795" max="12038" width="9.140625" style="9" customWidth="1"/>
    <col min="12039" max="12039" width="14.421875" style="9" customWidth="1"/>
    <col min="12040" max="12040" width="7.140625" style="9" customWidth="1"/>
    <col min="12041" max="12041" width="6.28125" style="9" customWidth="1"/>
    <col min="12042" max="12042" width="7.140625" style="9" customWidth="1"/>
    <col min="12043" max="12046" width="9.140625" style="9" customWidth="1"/>
    <col min="12047" max="12047" width="14.421875" style="9" customWidth="1"/>
    <col min="12048" max="12048" width="7.57421875" style="9" customWidth="1"/>
    <col min="12049" max="12049" width="7.00390625" style="9" customWidth="1"/>
    <col min="12050" max="12050" width="8.140625" style="9" customWidth="1"/>
    <col min="12051" max="12294" width="9.140625" style="9" customWidth="1"/>
    <col min="12295" max="12295" width="14.421875" style="9" customWidth="1"/>
    <col min="12296" max="12296" width="7.140625" style="9" customWidth="1"/>
    <col min="12297" max="12297" width="6.28125" style="9" customWidth="1"/>
    <col min="12298" max="12298" width="7.140625" style="9" customWidth="1"/>
    <col min="12299" max="12302" width="9.140625" style="9" customWidth="1"/>
    <col min="12303" max="12303" width="14.421875" style="9" customWidth="1"/>
    <col min="12304" max="12304" width="7.57421875" style="9" customWidth="1"/>
    <col min="12305" max="12305" width="7.00390625" style="9" customWidth="1"/>
    <col min="12306" max="12306" width="8.140625" style="9" customWidth="1"/>
    <col min="12307" max="12550" width="9.140625" style="9" customWidth="1"/>
    <col min="12551" max="12551" width="14.421875" style="9" customWidth="1"/>
    <col min="12552" max="12552" width="7.140625" style="9" customWidth="1"/>
    <col min="12553" max="12553" width="6.28125" style="9" customWidth="1"/>
    <col min="12554" max="12554" width="7.140625" style="9" customWidth="1"/>
    <col min="12555" max="12558" width="9.140625" style="9" customWidth="1"/>
    <col min="12559" max="12559" width="14.421875" style="9" customWidth="1"/>
    <col min="12560" max="12560" width="7.57421875" style="9" customWidth="1"/>
    <col min="12561" max="12561" width="7.00390625" style="9" customWidth="1"/>
    <col min="12562" max="12562" width="8.140625" style="9" customWidth="1"/>
    <col min="12563" max="12806" width="9.140625" style="9" customWidth="1"/>
    <col min="12807" max="12807" width="14.421875" style="9" customWidth="1"/>
    <col min="12808" max="12808" width="7.140625" style="9" customWidth="1"/>
    <col min="12809" max="12809" width="6.28125" style="9" customWidth="1"/>
    <col min="12810" max="12810" width="7.140625" style="9" customWidth="1"/>
    <col min="12811" max="12814" width="9.140625" style="9" customWidth="1"/>
    <col min="12815" max="12815" width="14.421875" style="9" customWidth="1"/>
    <col min="12816" max="12816" width="7.57421875" style="9" customWidth="1"/>
    <col min="12817" max="12817" width="7.00390625" style="9" customWidth="1"/>
    <col min="12818" max="12818" width="8.140625" style="9" customWidth="1"/>
    <col min="12819" max="13062" width="9.140625" style="9" customWidth="1"/>
    <col min="13063" max="13063" width="14.421875" style="9" customWidth="1"/>
    <col min="13064" max="13064" width="7.140625" style="9" customWidth="1"/>
    <col min="13065" max="13065" width="6.28125" style="9" customWidth="1"/>
    <col min="13066" max="13066" width="7.140625" style="9" customWidth="1"/>
    <col min="13067" max="13070" width="9.140625" style="9" customWidth="1"/>
    <col min="13071" max="13071" width="14.421875" style="9" customWidth="1"/>
    <col min="13072" max="13072" width="7.57421875" style="9" customWidth="1"/>
    <col min="13073" max="13073" width="7.00390625" style="9" customWidth="1"/>
    <col min="13074" max="13074" width="8.140625" style="9" customWidth="1"/>
    <col min="13075" max="13318" width="9.140625" style="9" customWidth="1"/>
    <col min="13319" max="13319" width="14.421875" style="9" customWidth="1"/>
    <col min="13320" max="13320" width="7.140625" style="9" customWidth="1"/>
    <col min="13321" max="13321" width="6.28125" style="9" customWidth="1"/>
    <col min="13322" max="13322" width="7.140625" style="9" customWidth="1"/>
    <col min="13323" max="13326" width="9.140625" style="9" customWidth="1"/>
    <col min="13327" max="13327" width="14.421875" style="9" customWidth="1"/>
    <col min="13328" max="13328" width="7.57421875" style="9" customWidth="1"/>
    <col min="13329" max="13329" width="7.00390625" style="9" customWidth="1"/>
    <col min="13330" max="13330" width="8.140625" style="9" customWidth="1"/>
    <col min="13331" max="13574" width="9.140625" style="9" customWidth="1"/>
    <col min="13575" max="13575" width="14.421875" style="9" customWidth="1"/>
    <col min="13576" max="13576" width="7.140625" style="9" customWidth="1"/>
    <col min="13577" max="13577" width="6.28125" style="9" customWidth="1"/>
    <col min="13578" max="13578" width="7.140625" style="9" customWidth="1"/>
    <col min="13579" max="13582" width="9.140625" style="9" customWidth="1"/>
    <col min="13583" max="13583" width="14.421875" style="9" customWidth="1"/>
    <col min="13584" max="13584" width="7.57421875" style="9" customWidth="1"/>
    <col min="13585" max="13585" width="7.00390625" style="9" customWidth="1"/>
    <col min="13586" max="13586" width="8.140625" style="9" customWidth="1"/>
    <col min="13587" max="13830" width="9.140625" style="9" customWidth="1"/>
    <col min="13831" max="13831" width="14.421875" style="9" customWidth="1"/>
    <col min="13832" max="13832" width="7.140625" style="9" customWidth="1"/>
    <col min="13833" max="13833" width="6.28125" style="9" customWidth="1"/>
    <col min="13834" max="13834" width="7.140625" style="9" customWidth="1"/>
    <col min="13835" max="13838" width="9.140625" style="9" customWidth="1"/>
    <col min="13839" max="13839" width="14.421875" style="9" customWidth="1"/>
    <col min="13840" max="13840" width="7.57421875" style="9" customWidth="1"/>
    <col min="13841" max="13841" width="7.00390625" style="9" customWidth="1"/>
    <col min="13842" max="13842" width="8.140625" style="9" customWidth="1"/>
    <col min="13843" max="14086" width="9.140625" style="9" customWidth="1"/>
    <col min="14087" max="14087" width="14.421875" style="9" customWidth="1"/>
    <col min="14088" max="14088" width="7.140625" style="9" customWidth="1"/>
    <col min="14089" max="14089" width="6.28125" style="9" customWidth="1"/>
    <col min="14090" max="14090" width="7.140625" style="9" customWidth="1"/>
    <col min="14091" max="14094" width="9.140625" style="9" customWidth="1"/>
    <col min="14095" max="14095" width="14.421875" style="9" customWidth="1"/>
    <col min="14096" max="14096" width="7.57421875" style="9" customWidth="1"/>
    <col min="14097" max="14097" width="7.00390625" style="9" customWidth="1"/>
    <col min="14098" max="14098" width="8.140625" style="9" customWidth="1"/>
    <col min="14099" max="14342" width="9.140625" style="9" customWidth="1"/>
    <col min="14343" max="14343" width="14.421875" style="9" customWidth="1"/>
    <col min="14344" max="14344" width="7.140625" style="9" customWidth="1"/>
    <col min="14345" max="14345" width="6.28125" style="9" customWidth="1"/>
    <col min="14346" max="14346" width="7.140625" style="9" customWidth="1"/>
    <col min="14347" max="14350" width="9.140625" style="9" customWidth="1"/>
    <col min="14351" max="14351" width="14.421875" style="9" customWidth="1"/>
    <col min="14352" max="14352" width="7.57421875" style="9" customWidth="1"/>
    <col min="14353" max="14353" width="7.00390625" style="9" customWidth="1"/>
    <col min="14354" max="14354" width="8.140625" style="9" customWidth="1"/>
    <col min="14355" max="14598" width="9.140625" style="9" customWidth="1"/>
    <col min="14599" max="14599" width="14.421875" style="9" customWidth="1"/>
    <col min="14600" max="14600" width="7.140625" style="9" customWidth="1"/>
    <col min="14601" max="14601" width="6.28125" style="9" customWidth="1"/>
    <col min="14602" max="14602" width="7.140625" style="9" customWidth="1"/>
    <col min="14603" max="14606" width="9.140625" style="9" customWidth="1"/>
    <col min="14607" max="14607" width="14.421875" style="9" customWidth="1"/>
    <col min="14608" max="14608" width="7.57421875" style="9" customWidth="1"/>
    <col min="14609" max="14609" width="7.00390625" style="9" customWidth="1"/>
    <col min="14610" max="14610" width="8.140625" style="9" customWidth="1"/>
    <col min="14611" max="14854" width="9.140625" style="9" customWidth="1"/>
    <col min="14855" max="14855" width="14.421875" style="9" customWidth="1"/>
    <col min="14856" max="14856" width="7.140625" style="9" customWidth="1"/>
    <col min="14857" max="14857" width="6.28125" style="9" customWidth="1"/>
    <col min="14858" max="14858" width="7.140625" style="9" customWidth="1"/>
    <col min="14859" max="14862" width="9.140625" style="9" customWidth="1"/>
    <col min="14863" max="14863" width="14.421875" style="9" customWidth="1"/>
    <col min="14864" max="14864" width="7.57421875" style="9" customWidth="1"/>
    <col min="14865" max="14865" width="7.00390625" style="9" customWidth="1"/>
    <col min="14866" max="14866" width="8.140625" style="9" customWidth="1"/>
    <col min="14867" max="15110" width="9.140625" style="9" customWidth="1"/>
    <col min="15111" max="15111" width="14.421875" style="9" customWidth="1"/>
    <col min="15112" max="15112" width="7.140625" style="9" customWidth="1"/>
    <col min="15113" max="15113" width="6.28125" style="9" customWidth="1"/>
    <col min="15114" max="15114" width="7.140625" style="9" customWidth="1"/>
    <col min="15115" max="15118" width="9.140625" style="9" customWidth="1"/>
    <col min="15119" max="15119" width="14.421875" style="9" customWidth="1"/>
    <col min="15120" max="15120" width="7.57421875" style="9" customWidth="1"/>
    <col min="15121" max="15121" width="7.00390625" style="9" customWidth="1"/>
    <col min="15122" max="15122" width="8.140625" style="9" customWidth="1"/>
    <col min="15123" max="15366" width="9.140625" style="9" customWidth="1"/>
    <col min="15367" max="15367" width="14.421875" style="9" customWidth="1"/>
    <col min="15368" max="15368" width="7.140625" style="9" customWidth="1"/>
    <col min="15369" max="15369" width="6.28125" style="9" customWidth="1"/>
    <col min="15370" max="15370" width="7.140625" style="9" customWidth="1"/>
    <col min="15371" max="15374" width="9.140625" style="9" customWidth="1"/>
    <col min="15375" max="15375" width="14.421875" style="9" customWidth="1"/>
    <col min="15376" max="15376" width="7.57421875" style="9" customWidth="1"/>
    <col min="15377" max="15377" width="7.00390625" style="9" customWidth="1"/>
    <col min="15378" max="15378" width="8.140625" style="9" customWidth="1"/>
    <col min="15379" max="15622" width="9.140625" style="9" customWidth="1"/>
    <col min="15623" max="15623" width="14.421875" style="9" customWidth="1"/>
    <col min="15624" max="15624" width="7.140625" style="9" customWidth="1"/>
    <col min="15625" max="15625" width="6.28125" style="9" customWidth="1"/>
    <col min="15626" max="15626" width="7.140625" style="9" customWidth="1"/>
    <col min="15627" max="15630" width="9.140625" style="9" customWidth="1"/>
    <col min="15631" max="15631" width="14.421875" style="9" customWidth="1"/>
    <col min="15632" max="15632" width="7.57421875" style="9" customWidth="1"/>
    <col min="15633" max="15633" width="7.00390625" style="9" customWidth="1"/>
    <col min="15634" max="15634" width="8.140625" style="9" customWidth="1"/>
    <col min="15635" max="15878" width="9.140625" style="9" customWidth="1"/>
    <col min="15879" max="15879" width="14.421875" style="9" customWidth="1"/>
    <col min="15880" max="15880" width="7.140625" style="9" customWidth="1"/>
    <col min="15881" max="15881" width="6.28125" style="9" customWidth="1"/>
    <col min="15882" max="15882" width="7.140625" style="9" customWidth="1"/>
    <col min="15883" max="15886" width="9.140625" style="9" customWidth="1"/>
    <col min="15887" max="15887" width="14.421875" style="9" customWidth="1"/>
    <col min="15888" max="15888" width="7.57421875" style="9" customWidth="1"/>
    <col min="15889" max="15889" width="7.00390625" style="9" customWidth="1"/>
    <col min="15890" max="15890" width="8.140625" style="9" customWidth="1"/>
    <col min="15891" max="16134" width="9.140625" style="9" customWidth="1"/>
    <col min="16135" max="16135" width="14.421875" style="9" customWidth="1"/>
    <col min="16136" max="16136" width="7.140625" style="9" customWidth="1"/>
    <col min="16137" max="16137" width="6.28125" style="9" customWidth="1"/>
    <col min="16138" max="16138" width="7.140625" style="9" customWidth="1"/>
    <col min="16139" max="16142" width="9.140625" style="9" customWidth="1"/>
    <col min="16143" max="16143" width="14.421875" style="9" customWidth="1"/>
    <col min="16144" max="16144" width="7.57421875" style="9" customWidth="1"/>
    <col min="16145" max="16145" width="7.00390625" style="9" customWidth="1"/>
    <col min="16146" max="16146" width="8.140625" style="9" customWidth="1"/>
    <col min="16147" max="16384" width="9.140625" style="9" customWidth="1"/>
  </cols>
  <sheetData>
    <row r="1" spans="1:20" ht="15.75">
      <c r="A1" s="205"/>
      <c r="B1" s="205"/>
      <c r="C1" s="205"/>
      <c r="D1" s="205"/>
      <c r="E1" s="205"/>
      <c r="F1" s="34"/>
      <c r="G1" s="34"/>
      <c r="H1" s="34"/>
      <c r="I1" s="34"/>
      <c r="J1" s="34"/>
      <c r="K1" s="206" t="s">
        <v>712</v>
      </c>
      <c r="L1" s="206"/>
      <c r="M1" s="206"/>
      <c r="N1" s="206"/>
      <c r="O1" s="206"/>
      <c r="P1" s="35"/>
      <c r="Q1" s="36"/>
      <c r="R1" s="36"/>
      <c r="S1" s="37"/>
      <c r="T1" s="37"/>
    </row>
    <row r="2" spans="1:20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7"/>
      <c r="P2" s="37"/>
      <c r="Q2" s="37"/>
      <c r="R2" s="37"/>
      <c r="S2" s="37"/>
      <c r="T2" s="37"/>
    </row>
    <row r="3" spans="1:20" ht="15.75">
      <c r="A3" s="209" t="s">
        <v>426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37"/>
      <c r="T3" s="37"/>
    </row>
    <row r="4" spans="1:20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7"/>
      <c r="P4" s="37"/>
      <c r="Q4" s="37"/>
      <c r="R4" s="37"/>
      <c r="S4" s="37"/>
      <c r="T4" s="37"/>
    </row>
    <row r="5" spans="1:20" ht="15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7"/>
      <c r="P5" s="210" t="s">
        <v>36</v>
      </c>
      <c r="Q5" s="210"/>
      <c r="R5" s="210"/>
      <c r="S5" s="37"/>
      <c r="T5" s="37"/>
    </row>
    <row r="6" spans="1:20" ht="1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7"/>
      <c r="P6" s="149"/>
      <c r="Q6" s="149"/>
      <c r="R6" s="149"/>
      <c r="S6" s="37"/>
      <c r="T6" s="37"/>
    </row>
    <row r="7" spans="1:20" ht="15.75">
      <c r="A7" s="207" t="s">
        <v>77</v>
      </c>
      <c r="B7" s="207"/>
      <c r="C7" s="207"/>
      <c r="D7" s="207"/>
      <c r="E7" s="207"/>
      <c r="F7" s="208" t="s">
        <v>106</v>
      </c>
      <c r="G7" s="208"/>
      <c r="H7" s="208"/>
      <c r="I7" s="38"/>
      <c r="J7" s="207" t="s">
        <v>78</v>
      </c>
      <c r="K7" s="207"/>
      <c r="L7" s="207"/>
      <c r="M7" s="207"/>
      <c r="N7" s="207"/>
      <c r="O7" s="208" t="s">
        <v>106</v>
      </c>
      <c r="P7" s="208"/>
      <c r="Q7" s="208"/>
      <c r="R7" s="38"/>
      <c r="S7" s="37"/>
      <c r="T7" s="37"/>
    </row>
    <row r="8" spans="1:20" ht="93.75" customHeight="1">
      <c r="A8" s="211" t="s">
        <v>424</v>
      </c>
      <c r="B8" s="211"/>
      <c r="C8" s="211"/>
      <c r="D8" s="211"/>
      <c r="E8" s="211"/>
      <c r="F8" s="39" t="s">
        <v>107</v>
      </c>
      <c r="G8" s="39" t="s">
        <v>108</v>
      </c>
      <c r="H8" s="39" t="s">
        <v>44</v>
      </c>
      <c r="I8" s="39" t="s">
        <v>423</v>
      </c>
      <c r="J8" s="212" t="s">
        <v>425</v>
      </c>
      <c r="K8" s="211"/>
      <c r="L8" s="211"/>
      <c r="M8" s="211"/>
      <c r="N8" s="211"/>
      <c r="O8" s="39" t="s">
        <v>107</v>
      </c>
      <c r="P8" s="39" t="s">
        <v>108</v>
      </c>
      <c r="Q8" s="39" t="s">
        <v>44</v>
      </c>
      <c r="R8" s="39" t="s">
        <v>423</v>
      </c>
      <c r="S8" s="37"/>
      <c r="T8" s="37"/>
    </row>
    <row r="9" spans="1:20" ht="15">
      <c r="A9" s="213" t="s">
        <v>79</v>
      </c>
      <c r="B9" s="213"/>
      <c r="C9" s="213"/>
      <c r="D9" s="213"/>
      <c r="E9" s="213"/>
      <c r="F9" s="40">
        <v>19950</v>
      </c>
      <c r="G9" s="40">
        <v>85626</v>
      </c>
      <c r="H9" s="40">
        <v>85626</v>
      </c>
      <c r="I9" s="50">
        <f>H9/G9*100</f>
        <v>100</v>
      </c>
      <c r="J9" s="213" t="s">
        <v>80</v>
      </c>
      <c r="K9" s="213"/>
      <c r="L9" s="213"/>
      <c r="M9" s="213"/>
      <c r="N9" s="213"/>
      <c r="O9" s="41">
        <v>68615</v>
      </c>
      <c r="P9" s="41">
        <v>134970</v>
      </c>
      <c r="Q9" s="41">
        <v>72345</v>
      </c>
      <c r="R9" s="51">
        <f>Q9/P9*100</f>
        <v>53.6008001778173</v>
      </c>
      <c r="S9" s="37"/>
      <c r="T9" s="37"/>
    </row>
    <row r="10" spans="1:20" ht="15">
      <c r="A10" s="213" t="s">
        <v>81</v>
      </c>
      <c r="B10" s="213"/>
      <c r="C10" s="213"/>
      <c r="D10" s="213"/>
      <c r="E10" s="213"/>
      <c r="F10" s="42">
        <v>66130</v>
      </c>
      <c r="G10" s="37">
        <v>66244</v>
      </c>
      <c r="H10" s="40">
        <v>62672</v>
      </c>
      <c r="I10" s="50">
        <f aca="true" t="shared" si="0" ref="I10:I25">H10/G10*100</f>
        <v>94.60781353782984</v>
      </c>
      <c r="J10" s="213" t="s">
        <v>82</v>
      </c>
      <c r="K10" s="213"/>
      <c r="L10" s="213"/>
      <c r="M10" s="213"/>
      <c r="N10" s="213"/>
      <c r="O10" s="41">
        <v>11857</v>
      </c>
      <c r="P10" s="41">
        <v>12405</v>
      </c>
      <c r="Q10" s="41">
        <v>12403</v>
      </c>
      <c r="R10" s="51">
        <f aca="true" t="shared" si="1" ref="R10:R25">Q10/P10*100</f>
        <v>99.9838774687626</v>
      </c>
      <c r="S10" s="37"/>
      <c r="T10" s="37"/>
    </row>
    <row r="11" spans="1:20" ht="15">
      <c r="A11" s="213" t="s">
        <v>83</v>
      </c>
      <c r="B11" s="213"/>
      <c r="C11" s="213"/>
      <c r="D11" s="213"/>
      <c r="E11" s="213"/>
      <c r="F11" s="42">
        <v>21642</v>
      </c>
      <c r="G11" s="40">
        <v>23344</v>
      </c>
      <c r="H11" s="40">
        <v>24312</v>
      </c>
      <c r="I11" s="50">
        <f t="shared" si="0"/>
        <v>104.14667580534613</v>
      </c>
      <c r="J11" s="213" t="s">
        <v>84</v>
      </c>
      <c r="K11" s="213"/>
      <c r="L11" s="213"/>
      <c r="M11" s="213"/>
      <c r="N11" s="213"/>
      <c r="O11" s="41">
        <v>57758</v>
      </c>
      <c r="P11" s="41">
        <v>71896</v>
      </c>
      <c r="Q11" s="41">
        <v>64344</v>
      </c>
      <c r="R11" s="51">
        <f t="shared" si="1"/>
        <v>89.49593857794592</v>
      </c>
      <c r="S11" s="37"/>
      <c r="T11" s="37"/>
    </row>
    <row r="12" spans="1:20" ht="15">
      <c r="A12" s="213" t="s">
        <v>85</v>
      </c>
      <c r="B12" s="213"/>
      <c r="C12" s="213"/>
      <c r="D12" s="213"/>
      <c r="E12" s="213"/>
      <c r="F12" s="42">
        <v>58128</v>
      </c>
      <c r="G12" s="40">
        <v>31318</v>
      </c>
      <c r="H12" s="40">
        <v>0</v>
      </c>
      <c r="I12" s="50">
        <f t="shared" si="0"/>
        <v>0</v>
      </c>
      <c r="J12" s="213" t="s">
        <v>86</v>
      </c>
      <c r="K12" s="213"/>
      <c r="L12" s="213"/>
      <c r="M12" s="213"/>
      <c r="N12" s="213"/>
      <c r="O12" s="41">
        <v>3300</v>
      </c>
      <c r="P12" s="41">
        <v>2386</v>
      </c>
      <c r="Q12" s="41">
        <v>2276</v>
      </c>
      <c r="R12" s="51">
        <f t="shared" si="1"/>
        <v>95.38977367979882</v>
      </c>
      <c r="S12" s="37"/>
      <c r="T12" s="37"/>
    </row>
    <row r="13" spans="1:20" ht="15.75">
      <c r="A13" s="214" t="s">
        <v>87</v>
      </c>
      <c r="B13" s="214"/>
      <c r="C13" s="214"/>
      <c r="D13" s="214"/>
      <c r="E13" s="214"/>
      <c r="F13" s="43">
        <f>SUM(F9:F12)</f>
        <v>165850</v>
      </c>
      <c r="G13" s="43">
        <f>SUM(G9:G12)</f>
        <v>206532</v>
      </c>
      <c r="H13" s="43">
        <f>SUM(H9:H12)</f>
        <v>172610</v>
      </c>
      <c r="I13" s="50">
        <f t="shared" si="0"/>
        <v>83.57542656827998</v>
      </c>
      <c r="J13" s="213" t="s">
        <v>88</v>
      </c>
      <c r="K13" s="213"/>
      <c r="L13" s="213"/>
      <c r="M13" s="213"/>
      <c r="N13" s="213"/>
      <c r="O13" s="41">
        <v>16480</v>
      </c>
      <c r="P13" s="41">
        <v>15540</v>
      </c>
      <c r="Q13" s="41">
        <v>15413</v>
      </c>
      <c r="R13" s="51">
        <f t="shared" si="1"/>
        <v>99.18275418275418</v>
      </c>
      <c r="S13" s="37"/>
      <c r="T13" s="37"/>
    </row>
    <row r="14" spans="1:20" ht="15.75">
      <c r="A14" s="213" t="s">
        <v>89</v>
      </c>
      <c r="B14" s="213"/>
      <c r="C14" s="213"/>
      <c r="D14" s="213"/>
      <c r="E14" s="213"/>
      <c r="F14" s="42">
        <v>0</v>
      </c>
      <c r="G14" s="40">
        <v>22911</v>
      </c>
      <c r="H14" s="40">
        <v>22911</v>
      </c>
      <c r="I14" s="50">
        <f t="shared" si="0"/>
        <v>100</v>
      </c>
      <c r="J14" s="215" t="s">
        <v>90</v>
      </c>
      <c r="K14" s="215"/>
      <c r="L14" s="215"/>
      <c r="M14" s="215"/>
      <c r="N14" s="215"/>
      <c r="O14" s="43">
        <f>SUM(O9:O13)</f>
        <v>158010</v>
      </c>
      <c r="P14" s="43">
        <f aca="true" t="shared" si="2" ref="P14:Q14">SUM(P9:P13)</f>
        <v>237197</v>
      </c>
      <c r="Q14" s="43">
        <f t="shared" si="2"/>
        <v>166781</v>
      </c>
      <c r="R14" s="51">
        <f t="shared" si="1"/>
        <v>70.3132838948216</v>
      </c>
      <c r="S14" s="37"/>
      <c r="T14" s="37"/>
    </row>
    <row r="15" spans="1:20" ht="15">
      <c r="A15" s="44" t="s">
        <v>109</v>
      </c>
      <c r="B15" s="44"/>
      <c r="C15" s="44"/>
      <c r="D15" s="44"/>
      <c r="E15" s="44"/>
      <c r="F15" s="42">
        <v>5200</v>
      </c>
      <c r="G15" s="40">
        <v>8333</v>
      </c>
      <c r="H15" s="40">
        <v>9332</v>
      </c>
      <c r="I15" s="50">
        <f t="shared" si="0"/>
        <v>111.98847953918157</v>
      </c>
      <c r="J15" s="213" t="s">
        <v>110</v>
      </c>
      <c r="K15" s="213"/>
      <c r="L15" s="213"/>
      <c r="M15" s="213"/>
      <c r="N15" s="213"/>
      <c r="O15" s="41">
        <v>5200</v>
      </c>
      <c r="P15" s="41">
        <v>8975</v>
      </c>
      <c r="Q15" s="41">
        <v>8975</v>
      </c>
      <c r="R15" s="51">
        <f t="shared" si="1"/>
        <v>100</v>
      </c>
      <c r="S15" s="37"/>
      <c r="T15" s="37"/>
    </row>
    <row r="16" spans="1:20" ht="15.75">
      <c r="A16" s="214" t="s">
        <v>91</v>
      </c>
      <c r="B16" s="214"/>
      <c r="C16" s="214"/>
      <c r="D16" s="214"/>
      <c r="E16" s="214"/>
      <c r="F16" s="43">
        <f>SUM(F13:F15)</f>
        <v>171050</v>
      </c>
      <c r="G16" s="43">
        <f aca="true" t="shared" si="3" ref="G16:H16">SUM(G13:G15)</f>
        <v>237776</v>
      </c>
      <c r="H16" s="43">
        <f t="shared" si="3"/>
        <v>204853</v>
      </c>
      <c r="I16" s="50">
        <f t="shared" si="0"/>
        <v>86.15377498149519</v>
      </c>
      <c r="J16" s="215" t="s">
        <v>92</v>
      </c>
      <c r="K16" s="215"/>
      <c r="L16" s="215"/>
      <c r="M16" s="215"/>
      <c r="N16" s="215"/>
      <c r="O16" s="45">
        <f>SUM(O14:O15)</f>
        <v>163210</v>
      </c>
      <c r="P16" s="45">
        <f aca="true" t="shared" si="4" ref="P16:Q16">SUM(P14:P15)</f>
        <v>246172</v>
      </c>
      <c r="Q16" s="45">
        <f t="shared" si="4"/>
        <v>175756</v>
      </c>
      <c r="R16" s="51">
        <f t="shared" si="1"/>
        <v>71.39560957379393</v>
      </c>
      <c r="S16" s="37"/>
      <c r="T16" s="37"/>
    </row>
    <row r="17" spans="1:20" ht="15">
      <c r="A17" s="213" t="s">
        <v>111</v>
      </c>
      <c r="B17" s="213"/>
      <c r="C17" s="213"/>
      <c r="D17" s="213"/>
      <c r="E17" s="213"/>
      <c r="F17" s="42">
        <v>0</v>
      </c>
      <c r="G17" s="40">
        <v>803</v>
      </c>
      <c r="H17" s="40">
        <v>803</v>
      </c>
      <c r="I17" s="50">
        <f t="shared" si="0"/>
        <v>100</v>
      </c>
      <c r="J17" s="46" t="s">
        <v>93</v>
      </c>
      <c r="K17" s="46"/>
      <c r="L17" s="46"/>
      <c r="M17" s="46"/>
      <c r="N17" s="46"/>
      <c r="O17" s="41">
        <v>11430</v>
      </c>
      <c r="P17" s="41">
        <v>13610</v>
      </c>
      <c r="Q17" s="41">
        <v>9497</v>
      </c>
      <c r="R17" s="51">
        <f t="shared" si="1"/>
        <v>69.77957384276267</v>
      </c>
      <c r="S17" s="37"/>
      <c r="T17" s="37"/>
    </row>
    <row r="18" spans="1:20" ht="15">
      <c r="A18" s="213" t="s">
        <v>94</v>
      </c>
      <c r="B18" s="213"/>
      <c r="C18" s="213"/>
      <c r="D18" s="213"/>
      <c r="E18" s="213"/>
      <c r="F18" s="47">
        <v>29000</v>
      </c>
      <c r="G18" s="40">
        <v>24000</v>
      </c>
      <c r="H18" s="40">
        <v>0</v>
      </c>
      <c r="I18" s="50">
        <f t="shared" si="0"/>
        <v>0</v>
      </c>
      <c r="J18" s="44" t="s">
        <v>95</v>
      </c>
      <c r="K18" s="44"/>
      <c r="L18" s="44"/>
      <c r="M18" s="44"/>
      <c r="N18" s="44"/>
      <c r="O18" s="41">
        <v>25410</v>
      </c>
      <c r="P18" s="41">
        <v>2797</v>
      </c>
      <c r="Q18" s="41">
        <v>1000</v>
      </c>
      <c r="R18" s="51">
        <f t="shared" si="1"/>
        <v>35.75259206292456</v>
      </c>
      <c r="S18" s="37"/>
      <c r="T18" s="37"/>
    </row>
    <row r="19" spans="1:20" ht="15">
      <c r="A19" s="213" t="s">
        <v>96</v>
      </c>
      <c r="B19" s="213"/>
      <c r="C19" s="213"/>
      <c r="D19" s="213"/>
      <c r="E19" s="213"/>
      <c r="F19" s="42">
        <v>0</v>
      </c>
      <c r="G19" s="40">
        <v>0</v>
      </c>
      <c r="H19" s="40">
        <v>0</v>
      </c>
      <c r="I19" s="50">
        <v>0</v>
      </c>
      <c r="J19" s="44" t="s">
        <v>97</v>
      </c>
      <c r="K19" s="44"/>
      <c r="L19" s="44"/>
      <c r="M19" s="44"/>
      <c r="N19" s="44"/>
      <c r="O19" s="41">
        <v>0</v>
      </c>
      <c r="P19" s="41">
        <v>0</v>
      </c>
      <c r="Q19" s="41">
        <v>0</v>
      </c>
      <c r="R19" s="51">
        <v>0</v>
      </c>
      <c r="S19" s="37"/>
      <c r="T19" s="37"/>
    </row>
    <row r="20" spans="1:20" ht="15.75">
      <c r="A20" s="215" t="s">
        <v>98</v>
      </c>
      <c r="B20" s="215"/>
      <c r="C20" s="215"/>
      <c r="D20" s="215"/>
      <c r="E20" s="215"/>
      <c r="F20" s="43">
        <f>SUM(F17:F19)</f>
        <v>29000</v>
      </c>
      <c r="G20" s="43">
        <f aca="true" t="shared" si="5" ref="G20:H20">SUM(G17:G19)</f>
        <v>24803</v>
      </c>
      <c r="H20" s="43">
        <f t="shared" si="5"/>
        <v>803</v>
      </c>
      <c r="I20" s="50">
        <f t="shared" si="0"/>
        <v>3.2375115913397576</v>
      </c>
      <c r="J20" s="48" t="s">
        <v>99</v>
      </c>
      <c r="K20" s="48"/>
      <c r="L20" s="48"/>
      <c r="M20" s="48"/>
      <c r="N20" s="48"/>
      <c r="O20" s="45">
        <f>SUM(O17:O19)</f>
        <v>36840</v>
      </c>
      <c r="P20" s="45">
        <f aca="true" t="shared" si="6" ref="P20:Q20">SUM(P17:P19)</f>
        <v>16407</v>
      </c>
      <c r="Q20" s="45">
        <f t="shared" si="6"/>
        <v>10497</v>
      </c>
      <c r="R20" s="51">
        <f t="shared" si="1"/>
        <v>63.97878954104955</v>
      </c>
      <c r="S20" s="37"/>
      <c r="T20" s="37"/>
    </row>
    <row r="21" spans="1:20" ht="15">
      <c r="A21" s="213" t="s">
        <v>100</v>
      </c>
      <c r="B21" s="213"/>
      <c r="C21" s="213"/>
      <c r="D21" s="213"/>
      <c r="E21" s="213"/>
      <c r="F21" s="42">
        <v>0</v>
      </c>
      <c r="G21" s="40">
        <v>0</v>
      </c>
      <c r="H21" s="40">
        <v>0</v>
      </c>
      <c r="I21" s="50">
        <v>0</v>
      </c>
      <c r="J21" s="44" t="s">
        <v>101</v>
      </c>
      <c r="K21" s="44"/>
      <c r="L21" s="44"/>
      <c r="M21" s="44"/>
      <c r="N21" s="44"/>
      <c r="O21" s="41">
        <v>0</v>
      </c>
      <c r="P21" s="41">
        <v>0</v>
      </c>
      <c r="Q21" s="41">
        <v>0</v>
      </c>
      <c r="R21" s="51">
        <v>0</v>
      </c>
      <c r="S21" s="37"/>
      <c r="T21" s="37"/>
    </row>
    <row r="22" spans="1:20" ht="15.75">
      <c r="A22" s="49" t="s">
        <v>102</v>
      </c>
      <c r="B22" s="49"/>
      <c r="C22" s="49"/>
      <c r="D22" s="49"/>
      <c r="E22" s="49"/>
      <c r="F22" s="45">
        <f>SUM(F20:F21)</f>
        <v>29000</v>
      </c>
      <c r="G22" s="45">
        <f aca="true" t="shared" si="7" ref="G22:H22">SUM(G20:G21)</f>
        <v>24803</v>
      </c>
      <c r="H22" s="45">
        <f t="shared" si="7"/>
        <v>803</v>
      </c>
      <c r="I22" s="50">
        <f t="shared" si="0"/>
        <v>3.2375115913397576</v>
      </c>
      <c r="J22" s="215" t="s">
        <v>103</v>
      </c>
      <c r="K22" s="215"/>
      <c r="L22" s="215"/>
      <c r="M22" s="215"/>
      <c r="N22" s="215"/>
      <c r="O22" s="43">
        <f>SUM(O20:O21)</f>
        <v>36840</v>
      </c>
      <c r="P22" s="43">
        <f aca="true" t="shared" si="8" ref="P22:Q22">SUM(P20:P21)</f>
        <v>16407</v>
      </c>
      <c r="Q22" s="43">
        <f t="shared" si="8"/>
        <v>10497</v>
      </c>
      <c r="R22" s="51">
        <f t="shared" si="1"/>
        <v>63.97878954104955</v>
      </c>
      <c r="S22" s="37"/>
      <c r="T22" s="37"/>
    </row>
    <row r="23" spans="1:20" ht="15.75">
      <c r="A23" s="214" t="s">
        <v>104</v>
      </c>
      <c r="B23" s="214"/>
      <c r="C23" s="214"/>
      <c r="D23" s="214"/>
      <c r="E23" s="214"/>
      <c r="F23" s="43">
        <f>SUM(F16,F22)</f>
        <v>200050</v>
      </c>
      <c r="G23" s="43">
        <f>SUM(G16,G22)</f>
        <v>262579</v>
      </c>
      <c r="H23" s="43">
        <f>SUM(H16,H22)</f>
        <v>205656</v>
      </c>
      <c r="I23" s="50">
        <f t="shared" si="0"/>
        <v>78.32157179363163</v>
      </c>
      <c r="J23" s="214" t="s">
        <v>105</v>
      </c>
      <c r="K23" s="214"/>
      <c r="L23" s="214"/>
      <c r="M23" s="214"/>
      <c r="N23" s="214"/>
      <c r="O23" s="43">
        <f>SUM(O16,O22)</f>
        <v>200050</v>
      </c>
      <c r="P23" s="43">
        <f aca="true" t="shared" si="9" ref="P23:Q23">SUM(P16,P22)</f>
        <v>262579</v>
      </c>
      <c r="Q23" s="43">
        <f t="shared" si="9"/>
        <v>186253</v>
      </c>
      <c r="R23" s="51">
        <f t="shared" si="1"/>
        <v>70.93217660208929</v>
      </c>
      <c r="S23" s="37"/>
      <c r="T23" s="37"/>
    </row>
    <row r="24" spans="1:20" ht="15.75">
      <c r="A24" s="213" t="s">
        <v>112</v>
      </c>
      <c r="B24" s="213"/>
      <c r="C24" s="213"/>
      <c r="D24" s="213"/>
      <c r="E24" s="213"/>
      <c r="F24" s="42">
        <v>5200</v>
      </c>
      <c r="G24" s="40">
        <v>4199</v>
      </c>
      <c r="H24" s="40">
        <v>4199</v>
      </c>
      <c r="I24" s="50">
        <f t="shared" si="0"/>
        <v>100</v>
      </c>
      <c r="J24" s="213" t="s">
        <v>112</v>
      </c>
      <c r="K24" s="214"/>
      <c r="L24" s="214"/>
      <c r="M24" s="214"/>
      <c r="N24" s="214"/>
      <c r="O24" s="41">
        <v>5200</v>
      </c>
      <c r="P24" s="41">
        <v>4199</v>
      </c>
      <c r="Q24" s="41">
        <v>4199</v>
      </c>
      <c r="R24" s="51">
        <f t="shared" si="1"/>
        <v>100</v>
      </c>
      <c r="S24" s="37"/>
      <c r="T24" s="37"/>
    </row>
    <row r="25" spans="1:20" ht="15.75">
      <c r="A25" s="214" t="s">
        <v>675</v>
      </c>
      <c r="B25" s="214"/>
      <c r="C25" s="214"/>
      <c r="D25" s="214"/>
      <c r="E25" s="214"/>
      <c r="F25" s="43">
        <f>F23-F24</f>
        <v>194850</v>
      </c>
      <c r="G25" s="43">
        <f aca="true" t="shared" si="10" ref="G25:H25">G23-G24</f>
        <v>258380</v>
      </c>
      <c r="H25" s="43">
        <f t="shared" si="10"/>
        <v>201457</v>
      </c>
      <c r="I25" s="50">
        <f t="shared" si="0"/>
        <v>77.96927006734268</v>
      </c>
      <c r="J25" s="214" t="s">
        <v>676</v>
      </c>
      <c r="K25" s="214"/>
      <c r="L25" s="214"/>
      <c r="M25" s="214"/>
      <c r="N25" s="214"/>
      <c r="O25" s="43">
        <f>O23-O24</f>
        <v>194850</v>
      </c>
      <c r="P25" s="43">
        <f aca="true" t="shared" si="11" ref="P25:Q25">P23-P24</f>
        <v>258380</v>
      </c>
      <c r="Q25" s="43">
        <f t="shared" si="11"/>
        <v>182054</v>
      </c>
      <c r="R25" s="51">
        <f t="shared" si="1"/>
        <v>70.4597879092809</v>
      </c>
      <c r="S25" s="37"/>
      <c r="T25" s="37"/>
    </row>
    <row r="26" spans="1:20" s="129" customFormat="1" ht="15.7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53"/>
      <c r="P26" s="153"/>
      <c r="Q26" s="153"/>
      <c r="R26" s="154"/>
      <c r="S26" s="152"/>
      <c r="T26" s="152"/>
    </row>
    <row r="27" spans="1:20" s="129" customFormat="1" ht="15.7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155"/>
      <c r="P27" s="155"/>
      <c r="Q27" s="155"/>
      <c r="R27" s="154"/>
      <c r="S27" s="152"/>
      <c r="T27" s="152"/>
    </row>
    <row r="28" spans="1:20" s="129" customFormat="1" ht="15.7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155"/>
      <c r="P28" s="155"/>
      <c r="Q28" s="155"/>
      <c r="R28" s="154"/>
      <c r="S28" s="152"/>
      <c r="T28" s="152"/>
    </row>
    <row r="29" spans="1:20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</sheetData>
  <sheetProtection password="F799" sheet="1" objects="1" scenarios="1"/>
  <mergeCells count="40">
    <mergeCell ref="A26:N26"/>
    <mergeCell ref="A27:N27"/>
    <mergeCell ref="A28:N28"/>
    <mergeCell ref="A24:E24"/>
    <mergeCell ref="J24:N24"/>
    <mergeCell ref="A25:E25"/>
    <mergeCell ref="J25:N25"/>
    <mergeCell ref="A23:E23"/>
    <mergeCell ref="J23:N23"/>
    <mergeCell ref="A14:E14"/>
    <mergeCell ref="J14:N14"/>
    <mergeCell ref="J15:N15"/>
    <mergeCell ref="A16:E16"/>
    <mergeCell ref="J16:N16"/>
    <mergeCell ref="A17:E17"/>
    <mergeCell ref="A18:E18"/>
    <mergeCell ref="A19:E19"/>
    <mergeCell ref="A20:E20"/>
    <mergeCell ref="A21:E21"/>
    <mergeCell ref="J22:N22"/>
    <mergeCell ref="A11:E11"/>
    <mergeCell ref="J11:N11"/>
    <mergeCell ref="A12:E12"/>
    <mergeCell ref="J12:N12"/>
    <mergeCell ref="A13:E13"/>
    <mergeCell ref="J13:N13"/>
    <mergeCell ref="A8:E8"/>
    <mergeCell ref="J8:N8"/>
    <mergeCell ref="A9:E9"/>
    <mergeCell ref="J9:N9"/>
    <mergeCell ref="A10:E10"/>
    <mergeCell ref="J10:N10"/>
    <mergeCell ref="A1:E1"/>
    <mergeCell ref="K1:O1"/>
    <mergeCell ref="A7:E7"/>
    <mergeCell ref="F7:H7"/>
    <mergeCell ref="J7:N7"/>
    <mergeCell ref="O7:Q7"/>
    <mergeCell ref="A3:R3"/>
    <mergeCell ref="P5:R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" sqref="C1:F1"/>
    </sheetView>
  </sheetViews>
  <sheetFormatPr defaultColWidth="9.140625" defaultRowHeight="15"/>
  <cols>
    <col min="1" max="1" width="6.8515625" style="0" customWidth="1"/>
    <col min="2" max="2" width="62.8515625" style="0" customWidth="1"/>
    <col min="3" max="3" width="19.140625" style="0" customWidth="1"/>
    <col min="4" max="4" width="16.57421875" style="0" customWidth="1"/>
    <col min="5" max="5" width="16.00390625" style="0" customWidth="1"/>
    <col min="257" max="257" width="8.140625" style="0" customWidth="1"/>
    <col min="258" max="258" width="82.00390625" style="0" customWidth="1"/>
    <col min="259" max="259" width="19.140625" style="0" customWidth="1"/>
    <col min="513" max="513" width="8.140625" style="0" customWidth="1"/>
    <col min="514" max="514" width="82.00390625" style="0" customWidth="1"/>
    <col min="515" max="515" width="19.140625" style="0" customWidth="1"/>
    <col min="769" max="769" width="8.140625" style="0" customWidth="1"/>
    <col min="770" max="770" width="82.00390625" style="0" customWidth="1"/>
    <col min="771" max="771" width="19.140625" style="0" customWidth="1"/>
    <col min="1025" max="1025" width="8.140625" style="0" customWidth="1"/>
    <col min="1026" max="1026" width="82.00390625" style="0" customWidth="1"/>
    <col min="1027" max="1027" width="19.140625" style="0" customWidth="1"/>
    <col min="1281" max="1281" width="8.140625" style="0" customWidth="1"/>
    <col min="1282" max="1282" width="82.00390625" style="0" customWidth="1"/>
    <col min="1283" max="1283" width="19.140625" style="0" customWidth="1"/>
    <col min="1537" max="1537" width="8.140625" style="0" customWidth="1"/>
    <col min="1538" max="1538" width="82.00390625" style="0" customWidth="1"/>
    <col min="1539" max="1539" width="19.140625" style="0" customWidth="1"/>
    <col min="1793" max="1793" width="8.140625" style="0" customWidth="1"/>
    <col min="1794" max="1794" width="82.00390625" style="0" customWidth="1"/>
    <col min="1795" max="1795" width="19.140625" style="0" customWidth="1"/>
    <col min="2049" max="2049" width="8.140625" style="0" customWidth="1"/>
    <col min="2050" max="2050" width="82.00390625" style="0" customWidth="1"/>
    <col min="2051" max="2051" width="19.140625" style="0" customWidth="1"/>
    <col min="2305" max="2305" width="8.140625" style="0" customWidth="1"/>
    <col min="2306" max="2306" width="82.00390625" style="0" customWidth="1"/>
    <col min="2307" max="2307" width="19.140625" style="0" customWidth="1"/>
    <col min="2561" max="2561" width="8.140625" style="0" customWidth="1"/>
    <col min="2562" max="2562" width="82.00390625" style="0" customWidth="1"/>
    <col min="2563" max="2563" width="19.140625" style="0" customWidth="1"/>
    <col min="2817" max="2817" width="8.140625" style="0" customWidth="1"/>
    <col min="2818" max="2818" width="82.00390625" style="0" customWidth="1"/>
    <col min="2819" max="2819" width="19.140625" style="0" customWidth="1"/>
    <col min="3073" max="3073" width="8.140625" style="0" customWidth="1"/>
    <col min="3074" max="3074" width="82.00390625" style="0" customWidth="1"/>
    <col min="3075" max="3075" width="19.140625" style="0" customWidth="1"/>
    <col min="3329" max="3329" width="8.140625" style="0" customWidth="1"/>
    <col min="3330" max="3330" width="82.00390625" style="0" customWidth="1"/>
    <col min="3331" max="3331" width="19.140625" style="0" customWidth="1"/>
    <col min="3585" max="3585" width="8.140625" style="0" customWidth="1"/>
    <col min="3586" max="3586" width="82.00390625" style="0" customWidth="1"/>
    <col min="3587" max="3587" width="19.140625" style="0" customWidth="1"/>
    <col min="3841" max="3841" width="8.140625" style="0" customWidth="1"/>
    <col min="3842" max="3842" width="82.00390625" style="0" customWidth="1"/>
    <col min="3843" max="3843" width="19.140625" style="0" customWidth="1"/>
    <col min="4097" max="4097" width="8.140625" style="0" customWidth="1"/>
    <col min="4098" max="4098" width="82.00390625" style="0" customWidth="1"/>
    <col min="4099" max="4099" width="19.140625" style="0" customWidth="1"/>
    <col min="4353" max="4353" width="8.140625" style="0" customWidth="1"/>
    <col min="4354" max="4354" width="82.00390625" style="0" customWidth="1"/>
    <col min="4355" max="4355" width="19.140625" style="0" customWidth="1"/>
    <col min="4609" max="4609" width="8.140625" style="0" customWidth="1"/>
    <col min="4610" max="4610" width="82.00390625" style="0" customWidth="1"/>
    <col min="4611" max="4611" width="19.140625" style="0" customWidth="1"/>
    <col min="4865" max="4865" width="8.140625" style="0" customWidth="1"/>
    <col min="4866" max="4866" width="82.00390625" style="0" customWidth="1"/>
    <col min="4867" max="4867" width="19.140625" style="0" customWidth="1"/>
    <col min="5121" max="5121" width="8.140625" style="0" customWidth="1"/>
    <col min="5122" max="5122" width="82.00390625" style="0" customWidth="1"/>
    <col min="5123" max="5123" width="19.140625" style="0" customWidth="1"/>
    <col min="5377" max="5377" width="8.140625" style="0" customWidth="1"/>
    <col min="5378" max="5378" width="82.00390625" style="0" customWidth="1"/>
    <col min="5379" max="5379" width="19.140625" style="0" customWidth="1"/>
    <col min="5633" max="5633" width="8.140625" style="0" customWidth="1"/>
    <col min="5634" max="5634" width="82.00390625" style="0" customWidth="1"/>
    <col min="5635" max="5635" width="19.140625" style="0" customWidth="1"/>
    <col min="5889" max="5889" width="8.140625" style="0" customWidth="1"/>
    <col min="5890" max="5890" width="82.00390625" style="0" customWidth="1"/>
    <col min="5891" max="5891" width="19.140625" style="0" customWidth="1"/>
    <col min="6145" max="6145" width="8.140625" style="0" customWidth="1"/>
    <col min="6146" max="6146" width="82.00390625" style="0" customWidth="1"/>
    <col min="6147" max="6147" width="19.140625" style="0" customWidth="1"/>
    <col min="6401" max="6401" width="8.140625" style="0" customWidth="1"/>
    <col min="6402" max="6402" width="82.00390625" style="0" customWidth="1"/>
    <col min="6403" max="6403" width="19.140625" style="0" customWidth="1"/>
    <col min="6657" max="6657" width="8.140625" style="0" customWidth="1"/>
    <col min="6658" max="6658" width="82.00390625" style="0" customWidth="1"/>
    <col min="6659" max="6659" width="19.140625" style="0" customWidth="1"/>
    <col min="6913" max="6913" width="8.140625" style="0" customWidth="1"/>
    <col min="6914" max="6914" width="82.00390625" style="0" customWidth="1"/>
    <col min="6915" max="6915" width="19.140625" style="0" customWidth="1"/>
    <col min="7169" max="7169" width="8.140625" style="0" customWidth="1"/>
    <col min="7170" max="7170" width="82.00390625" style="0" customWidth="1"/>
    <col min="7171" max="7171" width="19.140625" style="0" customWidth="1"/>
    <col min="7425" max="7425" width="8.140625" style="0" customWidth="1"/>
    <col min="7426" max="7426" width="82.00390625" style="0" customWidth="1"/>
    <col min="7427" max="7427" width="19.140625" style="0" customWidth="1"/>
    <col min="7681" max="7681" width="8.140625" style="0" customWidth="1"/>
    <col min="7682" max="7682" width="82.00390625" style="0" customWidth="1"/>
    <col min="7683" max="7683" width="19.140625" style="0" customWidth="1"/>
    <col min="7937" max="7937" width="8.140625" style="0" customWidth="1"/>
    <col min="7938" max="7938" width="82.00390625" style="0" customWidth="1"/>
    <col min="7939" max="7939" width="19.140625" style="0" customWidth="1"/>
    <col min="8193" max="8193" width="8.140625" style="0" customWidth="1"/>
    <col min="8194" max="8194" width="82.00390625" style="0" customWidth="1"/>
    <col min="8195" max="8195" width="19.140625" style="0" customWidth="1"/>
    <col min="8449" max="8449" width="8.140625" style="0" customWidth="1"/>
    <col min="8450" max="8450" width="82.00390625" style="0" customWidth="1"/>
    <col min="8451" max="8451" width="19.140625" style="0" customWidth="1"/>
    <col min="8705" max="8705" width="8.140625" style="0" customWidth="1"/>
    <col min="8706" max="8706" width="82.00390625" style="0" customWidth="1"/>
    <col min="8707" max="8707" width="19.140625" style="0" customWidth="1"/>
    <col min="8961" max="8961" width="8.140625" style="0" customWidth="1"/>
    <col min="8962" max="8962" width="82.00390625" style="0" customWidth="1"/>
    <col min="8963" max="8963" width="19.140625" style="0" customWidth="1"/>
    <col min="9217" max="9217" width="8.140625" style="0" customWidth="1"/>
    <col min="9218" max="9218" width="82.00390625" style="0" customWidth="1"/>
    <col min="9219" max="9219" width="19.140625" style="0" customWidth="1"/>
    <col min="9473" max="9473" width="8.140625" style="0" customWidth="1"/>
    <col min="9474" max="9474" width="82.00390625" style="0" customWidth="1"/>
    <col min="9475" max="9475" width="19.140625" style="0" customWidth="1"/>
    <col min="9729" max="9729" width="8.140625" style="0" customWidth="1"/>
    <col min="9730" max="9730" width="82.00390625" style="0" customWidth="1"/>
    <col min="9731" max="9731" width="19.140625" style="0" customWidth="1"/>
    <col min="9985" max="9985" width="8.140625" style="0" customWidth="1"/>
    <col min="9986" max="9986" width="82.00390625" style="0" customWidth="1"/>
    <col min="9987" max="9987" width="19.140625" style="0" customWidth="1"/>
    <col min="10241" max="10241" width="8.140625" style="0" customWidth="1"/>
    <col min="10242" max="10242" width="82.00390625" style="0" customWidth="1"/>
    <col min="10243" max="10243" width="19.140625" style="0" customWidth="1"/>
    <col min="10497" max="10497" width="8.140625" style="0" customWidth="1"/>
    <col min="10498" max="10498" width="82.00390625" style="0" customWidth="1"/>
    <col min="10499" max="10499" width="19.140625" style="0" customWidth="1"/>
    <col min="10753" max="10753" width="8.140625" style="0" customWidth="1"/>
    <col min="10754" max="10754" width="82.00390625" style="0" customWidth="1"/>
    <col min="10755" max="10755" width="19.140625" style="0" customWidth="1"/>
    <col min="11009" max="11009" width="8.140625" style="0" customWidth="1"/>
    <col min="11010" max="11010" width="82.00390625" style="0" customWidth="1"/>
    <col min="11011" max="11011" width="19.140625" style="0" customWidth="1"/>
    <col min="11265" max="11265" width="8.140625" style="0" customWidth="1"/>
    <col min="11266" max="11266" width="82.00390625" style="0" customWidth="1"/>
    <col min="11267" max="11267" width="19.140625" style="0" customWidth="1"/>
    <col min="11521" max="11521" width="8.140625" style="0" customWidth="1"/>
    <col min="11522" max="11522" width="82.00390625" style="0" customWidth="1"/>
    <col min="11523" max="11523" width="19.140625" style="0" customWidth="1"/>
    <col min="11777" max="11777" width="8.140625" style="0" customWidth="1"/>
    <col min="11778" max="11778" width="82.00390625" style="0" customWidth="1"/>
    <col min="11779" max="11779" width="19.140625" style="0" customWidth="1"/>
    <col min="12033" max="12033" width="8.140625" style="0" customWidth="1"/>
    <col min="12034" max="12034" width="82.00390625" style="0" customWidth="1"/>
    <col min="12035" max="12035" width="19.140625" style="0" customWidth="1"/>
    <col min="12289" max="12289" width="8.140625" style="0" customWidth="1"/>
    <col min="12290" max="12290" width="82.00390625" style="0" customWidth="1"/>
    <col min="12291" max="12291" width="19.140625" style="0" customWidth="1"/>
    <col min="12545" max="12545" width="8.140625" style="0" customWidth="1"/>
    <col min="12546" max="12546" width="82.00390625" style="0" customWidth="1"/>
    <col min="12547" max="12547" width="19.140625" style="0" customWidth="1"/>
    <col min="12801" max="12801" width="8.140625" style="0" customWidth="1"/>
    <col min="12802" max="12802" width="82.00390625" style="0" customWidth="1"/>
    <col min="12803" max="12803" width="19.140625" style="0" customWidth="1"/>
    <col min="13057" max="13057" width="8.140625" style="0" customWidth="1"/>
    <col min="13058" max="13058" width="82.00390625" style="0" customWidth="1"/>
    <col min="13059" max="13059" width="19.140625" style="0" customWidth="1"/>
    <col min="13313" max="13313" width="8.140625" style="0" customWidth="1"/>
    <col min="13314" max="13314" width="82.00390625" style="0" customWidth="1"/>
    <col min="13315" max="13315" width="19.140625" style="0" customWidth="1"/>
    <col min="13569" max="13569" width="8.140625" style="0" customWidth="1"/>
    <col min="13570" max="13570" width="82.00390625" style="0" customWidth="1"/>
    <col min="13571" max="13571" width="19.140625" style="0" customWidth="1"/>
    <col min="13825" max="13825" width="8.140625" style="0" customWidth="1"/>
    <col min="13826" max="13826" width="82.00390625" style="0" customWidth="1"/>
    <col min="13827" max="13827" width="19.140625" style="0" customWidth="1"/>
    <col min="14081" max="14081" width="8.140625" style="0" customWidth="1"/>
    <col min="14082" max="14082" width="82.00390625" style="0" customWidth="1"/>
    <col min="14083" max="14083" width="19.140625" style="0" customWidth="1"/>
    <col min="14337" max="14337" width="8.140625" style="0" customWidth="1"/>
    <col min="14338" max="14338" width="82.00390625" style="0" customWidth="1"/>
    <col min="14339" max="14339" width="19.140625" style="0" customWidth="1"/>
    <col min="14593" max="14593" width="8.140625" style="0" customWidth="1"/>
    <col min="14594" max="14594" width="82.00390625" style="0" customWidth="1"/>
    <col min="14595" max="14595" width="19.140625" style="0" customWidth="1"/>
    <col min="14849" max="14849" width="8.140625" style="0" customWidth="1"/>
    <col min="14850" max="14850" width="82.00390625" style="0" customWidth="1"/>
    <col min="14851" max="14851" width="19.140625" style="0" customWidth="1"/>
    <col min="15105" max="15105" width="8.140625" style="0" customWidth="1"/>
    <col min="15106" max="15106" width="82.00390625" style="0" customWidth="1"/>
    <col min="15107" max="15107" width="19.140625" style="0" customWidth="1"/>
    <col min="15361" max="15361" width="8.140625" style="0" customWidth="1"/>
    <col min="15362" max="15362" width="82.00390625" style="0" customWidth="1"/>
    <col min="15363" max="15363" width="19.140625" style="0" customWidth="1"/>
    <col min="15617" max="15617" width="8.140625" style="0" customWidth="1"/>
    <col min="15618" max="15618" width="82.00390625" style="0" customWidth="1"/>
    <col min="15619" max="15619" width="19.140625" style="0" customWidth="1"/>
    <col min="15873" max="15873" width="8.140625" style="0" customWidth="1"/>
    <col min="15874" max="15874" width="82.00390625" style="0" customWidth="1"/>
    <col min="15875" max="15875" width="19.140625" style="0" customWidth="1"/>
    <col min="16129" max="16129" width="8.140625" style="0" customWidth="1"/>
    <col min="16130" max="16130" width="82.00390625" style="0" customWidth="1"/>
    <col min="16131" max="16131" width="19.140625" style="0" customWidth="1"/>
  </cols>
  <sheetData>
    <row r="1" spans="1:6" ht="15.75">
      <c r="A1" s="22"/>
      <c r="B1" s="22"/>
      <c r="C1" s="218" t="s">
        <v>713</v>
      </c>
      <c r="D1" s="218"/>
      <c r="E1" s="218"/>
      <c r="F1" s="218"/>
    </row>
    <row r="2" spans="1:5" ht="15.75">
      <c r="A2" s="22"/>
      <c r="B2" s="22"/>
      <c r="C2" s="22"/>
      <c r="D2" s="22"/>
      <c r="E2" s="22"/>
    </row>
    <row r="3" spans="1:5" ht="15.75">
      <c r="A3" s="219" t="s">
        <v>427</v>
      </c>
      <c r="B3" s="219"/>
      <c r="C3" s="219"/>
      <c r="D3" s="219"/>
      <c r="E3" s="219"/>
    </row>
    <row r="4" spans="1:5" ht="15.75">
      <c r="A4" s="22"/>
      <c r="B4" s="22"/>
      <c r="C4" s="22"/>
      <c r="D4" s="22"/>
      <c r="E4" s="22"/>
    </row>
    <row r="5" spans="1:5" ht="15.75">
      <c r="A5" s="22"/>
      <c r="B5" s="217"/>
      <c r="C5" s="217"/>
      <c r="D5" s="22"/>
      <c r="E5" s="30" t="s">
        <v>36</v>
      </c>
    </row>
    <row r="6" spans="1:5" ht="41.25" customHeight="1">
      <c r="A6" s="55" t="s">
        <v>39</v>
      </c>
      <c r="B6" s="54" t="s">
        <v>40</v>
      </c>
      <c r="C6" s="54" t="s">
        <v>38</v>
      </c>
      <c r="D6" s="54" t="s">
        <v>45</v>
      </c>
      <c r="E6" s="54" t="s">
        <v>55</v>
      </c>
    </row>
    <row r="7" spans="1:5" ht="24.95" customHeight="1">
      <c r="A7" s="56">
        <v>1</v>
      </c>
      <c r="B7" s="58" t="s">
        <v>301</v>
      </c>
      <c r="C7" s="59">
        <v>173173</v>
      </c>
      <c r="D7" s="59">
        <v>240</v>
      </c>
      <c r="E7" s="57">
        <f>SUM(C7:D7)</f>
        <v>173413</v>
      </c>
    </row>
    <row r="8" spans="1:5" ht="24.95" customHeight="1">
      <c r="A8" s="56">
        <v>2</v>
      </c>
      <c r="B8" s="58" t="s">
        <v>303</v>
      </c>
      <c r="C8" s="59">
        <v>172644</v>
      </c>
      <c r="D8" s="59">
        <v>4635</v>
      </c>
      <c r="E8" s="57">
        <f aca="true" t="shared" si="0" ref="E8:E15">SUM(C8:D8)</f>
        <v>177279</v>
      </c>
    </row>
    <row r="9" spans="1:5" ht="24.95" customHeight="1">
      <c r="A9" s="56">
        <v>3</v>
      </c>
      <c r="B9" s="60" t="s">
        <v>309</v>
      </c>
      <c r="C9" s="61" t="str">
        <f>IMSUB(C7,C8)</f>
        <v>529</v>
      </c>
      <c r="D9" s="61" t="str">
        <f>IMSUB(D7,D8)</f>
        <v>-4395</v>
      </c>
      <c r="E9" s="57">
        <f>C9+(D9)</f>
        <v>-3866</v>
      </c>
    </row>
    <row r="10" spans="1:5" ht="24.95" customHeight="1">
      <c r="A10" s="56">
        <v>4</v>
      </c>
      <c r="B10" s="58" t="s">
        <v>304</v>
      </c>
      <c r="C10" s="59">
        <v>27755</v>
      </c>
      <c r="D10" s="59">
        <v>4488</v>
      </c>
      <c r="E10" s="57">
        <f t="shared" si="0"/>
        <v>32243</v>
      </c>
    </row>
    <row r="11" spans="1:5" ht="24.95" customHeight="1">
      <c r="A11" s="56">
        <v>5</v>
      </c>
      <c r="B11" s="58" t="s">
        <v>305</v>
      </c>
      <c r="C11" s="59">
        <v>8975</v>
      </c>
      <c r="D11" s="59">
        <v>0</v>
      </c>
      <c r="E11" s="57">
        <f t="shared" si="0"/>
        <v>8975</v>
      </c>
    </row>
    <row r="12" spans="1:5" ht="24.95" customHeight="1">
      <c r="A12" s="56">
        <v>6</v>
      </c>
      <c r="B12" s="60" t="s">
        <v>310</v>
      </c>
      <c r="C12" s="61" t="str">
        <f>IMSUB(C10,C11)</f>
        <v>18780</v>
      </c>
      <c r="D12" s="61" t="str">
        <f>IMSUB(D10,D11)</f>
        <v>4488</v>
      </c>
      <c r="E12" s="57">
        <f>C12+D12</f>
        <v>23268</v>
      </c>
    </row>
    <row r="13" spans="1:5" ht="24.95" customHeight="1">
      <c r="A13" s="56">
        <v>7</v>
      </c>
      <c r="B13" s="60" t="s">
        <v>306</v>
      </c>
      <c r="C13" s="61">
        <f>C9+C12</f>
        <v>19309</v>
      </c>
      <c r="D13" s="61">
        <f>D9+D12</f>
        <v>93</v>
      </c>
      <c r="E13" s="57">
        <f t="shared" si="0"/>
        <v>19402</v>
      </c>
    </row>
    <row r="14" spans="1:5" ht="24.95" customHeight="1">
      <c r="A14" s="56">
        <v>8</v>
      </c>
      <c r="B14" s="60" t="s">
        <v>307</v>
      </c>
      <c r="C14" s="61">
        <f>SUM(C13)</f>
        <v>19309</v>
      </c>
      <c r="D14" s="61">
        <f>SUM(D13)</f>
        <v>93</v>
      </c>
      <c r="E14" s="57">
        <f t="shared" si="0"/>
        <v>19402</v>
      </c>
    </row>
    <row r="15" spans="1:5" ht="24.95" customHeight="1">
      <c r="A15" s="56">
        <v>9</v>
      </c>
      <c r="B15" s="60" t="s">
        <v>308</v>
      </c>
      <c r="C15" s="61">
        <f>SUM(C13)</f>
        <v>19309</v>
      </c>
      <c r="D15" s="61">
        <f>SUM(D13)</f>
        <v>93</v>
      </c>
      <c r="E15" s="57">
        <f t="shared" si="0"/>
        <v>19402</v>
      </c>
    </row>
  </sheetData>
  <sheetProtection password="F799" sheet="1" objects="1" scenarios="1"/>
  <mergeCells count="3">
    <mergeCell ref="B5:C5"/>
    <mergeCell ref="C1:F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C1">
      <selection activeCell="J7" sqref="J7"/>
    </sheetView>
  </sheetViews>
  <sheetFormatPr defaultColWidth="9.140625" defaultRowHeight="15"/>
  <cols>
    <col min="2" max="2" width="75.421875" style="0" customWidth="1"/>
    <col min="3" max="8" width="14.7109375" style="0" customWidth="1"/>
  </cols>
  <sheetData>
    <row r="1" spans="1:9" ht="15.75">
      <c r="A1" s="22"/>
      <c r="B1" s="22"/>
      <c r="C1" s="22"/>
      <c r="D1" s="200" t="s">
        <v>714</v>
      </c>
      <c r="E1" s="200"/>
      <c r="F1" s="200"/>
      <c r="G1" s="200"/>
      <c r="H1" s="200"/>
      <c r="I1" s="200"/>
    </row>
    <row r="2" spans="1:9" ht="20.25">
      <c r="A2" s="222" t="s">
        <v>609</v>
      </c>
      <c r="B2" s="222"/>
      <c r="C2" s="222"/>
      <c r="D2" s="222"/>
      <c r="E2" s="222"/>
      <c r="F2" s="222"/>
      <c r="G2" s="222"/>
      <c r="H2" s="222"/>
      <c r="I2" s="222"/>
    </row>
    <row r="3" spans="1:9" ht="15.75">
      <c r="A3" s="64"/>
      <c r="B3" s="64"/>
      <c r="C3" s="64"/>
      <c r="D3" s="64"/>
      <c r="E3" s="64"/>
      <c r="F3" s="64"/>
      <c r="G3" s="64"/>
      <c r="H3" s="64"/>
      <c r="I3" s="64"/>
    </row>
    <row r="4" spans="1:8" ht="15.75">
      <c r="A4" s="22"/>
      <c r="B4" s="22"/>
      <c r="C4" s="22"/>
      <c r="D4" s="22"/>
      <c r="E4" s="22"/>
      <c r="F4" s="22"/>
      <c r="G4" s="22"/>
      <c r="H4" s="30" t="s">
        <v>36</v>
      </c>
    </row>
    <row r="5" spans="1:8" ht="15.75">
      <c r="A5" s="22"/>
      <c r="B5" s="22"/>
      <c r="C5" s="22"/>
      <c r="D5" s="22"/>
      <c r="E5" s="22"/>
      <c r="F5" s="22"/>
      <c r="G5" s="22"/>
      <c r="H5" s="30"/>
    </row>
    <row r="6" spans="1:8" s="112" customFormat="1" ht="38.1" customHeight="1">
      <c r="A6" s="225" t="s">
        <v>39</v>
      </c>
      <c r="B6" s="223" t="s">
        <v>40</v>
      </c>
      <c r="C6" s="220" t="s">
        <v>167</v>
      </c>
      <c r="D6" s="220"/>
      <c r="E6" s="221" t="s">
        <v>165</v>
      </c>
      <c r="F6" s="221"/>
      <c r="G6" s="221" t="s">
        <v>166</v>
      </c>
      <c r="H6" s="221"/>
    </row>
    <row r="7" spans="1:8" ht="38.1" customHeight="1">
      <c r="A7" s="226"/>
      <c r="B7" s="224"/>
      <c r="C7" s="52" t="s">
        <v>607</v>
      </c>
      <c r="D7" s="52" t="s">
        <v>608</v>
      </c>
      <c r="E7" s="52" t="s">
        <v>607</v>
      </c>
      <c r="F7" s="52" t="s">
        <v>608</v>
      </c>
      <c r="G7" s="52" t="s">
        <v>607</v>
      </c>
      <c r="H7" s="52" t="s">
        <v>608</v>
      </c>
    </row>
    <row r="8" spans="1:8" ht="38.1" customHeight="1">
      <c r="A8" s="25">
        <v>1</v>
      </c>
      <c r="B8" s="113" t="s">
        <v>311</v>
      </c>
      <c r="C8" s="114">
        <v>692215</v>
      </c>
      <c r="D8" s="114">
        <v>772860</v>
      </c>
      <c r="E8" s="25">
        <v>0</v>
      </c>
      <c r="F8" s="25">
        <v>0</v>
      </c>
      <c r="G8" s="115">
        <f>SUM(C8,E8)</f>
        <v>692215</v>
      </c>
      <c r="H8" s="115">
        <f>SUM(D8,F8)</f>
        <v>772860</v>
      </c>
    </row>
    <row r="9" spans="1:8" ht="38.1" customHeight="1">
      <c r="A9" s="25">
        <v>2</v>
      </c>
      <c r="B9" s="113" t="s">
        <v>312</v>
      </c>
      <c r="C9" s="114">
        <v>25878</v>
      </c>
      <c r="D9" s="114">
        <v>24509</v>
      </c>
      <c r="E9" s="114">
        <v>37</v>
      </c>
      <c r="F9" s="25">
        <v>0</v>
      </c>
      <c r="G9" s="115">
        <f aca="true" t="shared" si="0" ref="G9:G68">SUM(C9,E9)</f>
        <v>25915</v>
      </c>
      <c r="H9" s="115">
        <f aca="true" t="shared" si="1" ref="H9:H68">SUM(D9,F9)</f>
        <v>24509</v>
      </c>
    </row>
    <row r="10" spans="1:8" ht="38.1" customHeight="1">
      <c r="A10" s="25">
        <v>3</v>
      </c>
      <c r="B10" s="113" t="s">
        <v>314</v>
      </c>
      <c r="C10" s="114">
        <v>0</v>
      </c>
      <c r="D10" s="114">
        <v>3631</v>
      </c>
      <c r="E10" s="25">
        <v>0</v>
      </c>
      <c r="F10" s="25">
        <v>0</v>
      </c>
      <c r="G10" s="115">
        <f t="shared" si="0"/>
        <v>0</v>
      </c>
      <c r="H10" s="115">
        <f t="shared" si="1"/>
        <v>3631</v>
      </c>
    </row>
    <row r="11" spans="1:8" ht="38.1" customHeight="1">
      <c r="A11" s="25">
        <v>4</v>
      </c>
      <c r="B11" s="116" t="s">
        <v>316</v>
      </c>
      <c r="C11" s="117">
        <f>SUM(C8:C10)</f>
        <v>718093</v>
      </c>
      <c r="D11" s="117">
        <f aca="true" t="shared" si="2" ref="D11:H11">SUM(D8:D10)</f>
        <v>801000</v>
      </c>
      <c r="E11" s="117">
        <f t="shared" si="2"/>
        <v>37</v>
      </c>
      <c r="F11" s="117">
        <f t="shared" si="2"/>
        <v>0</v>
      </c>
      <c r="G11" s="117">
        <f t="shared" si="2"/>
        <v>718130</v>
      </c>
      <c r="H11" s="117">
        <f t="shared" si="2"/>
        <v>801000</v>
      </c>
    </row>
    <row r="12" spans="1:8" ht="38.1" customHeight="1">
      <c r="A12" s="25">
        <v>5</v>
      </c>
      <c r="B12" s="113" t="s">
        <v>318</v>
      </c>
      <c r="C12" s="114">
        <v>1870</v>
      </c>
      <c r="D12" s="114">
        <v>1870</v>
      </c>
      <c r="E12" s="25">
        <v>0</v>
      </c>
      <c r="F12" s="25">
        <v>0</v>
      </c>
      <c r="G12" s="115">
        <f t="shared" si="0"/>
        <v>1870</v>
      </c>
      <c r="H12" s="115">
        <f t="shared" si="1"/>
        <v>1870</v>
      </c>
    </row>
    <row r="13" spans="1:8" ht="38.1" customHeight="1">
      <c r="A13" s="25">
        <v>6</v>
      </c>
      <c r="B13" s="113" t="s">
        <v>320</v>
      </c>
      <c r="C13" s="114">
        <v>1870</v>
      </c>
      <c r="D13" s="114">
        <v>1870</v>
      </c>
      <c r="E13" s="25">
        <v>0</v>
      </c>
      <c r="F13" s="25">
        <v>0</v>
      </c>
      <c r="G13" s="115">
        <f t="shared" si="0"/>
        <v>1870</v>
      </c>
      <c r="H13" s="115">
        <f t="shared" si="1"/>
        <v>1870</v>
      </c>
    </row>
    <row r="14" spans="1:8" ht="38.1" customHeight="1">
      <c r="A14" s="25">
        <v>7</v>
      </c>
      <c r="B14" s="116" t="s">
        <v>321</v>
      </c>
      <c r="C14" s="117">
        <f>SUM(C12)</f>
        <v>1870</v>
      </c>
      <c r="D14" s="117">
        <f aca="true" t="shared" si="3" ref="D14:H14">SUM(D12)</f>
        <v>1870</v>
      </c>
      <c r="E14" s="117">
        <f t="shared" si="3"/>
        <v>0</v>
      </c>
      <c r="F14" s="117">
        <f t="shared" si="3"/>
        <v>0</v>
      </c>
      <c r="G14" s="117">
        <f t="shared" si="3"/>
        <v>1870</v>
      </c>
      <c r="H14" s="117">
        <f t="shared" si="3"/>
        <v>1870</v>
      </c>
    </row>
    <row r="15" spans="1:8" ht="38.1" customHeight="1">
      <c r="A15" s="25">
        <v>8</v>
      </c>
      <c r="B15" s="113" t="s">
        <v>322</v>
      </c>
      <c r="C15" s="114">
        <v>241562</v>
      </c>
      <c r="D15" s="114">
        <v>281509</v>
      </c>
      <c r="E15" s="25">
        <v>0</v>
      </c>
      <c r="F15" s="25">
        <v>0</v>
      </c>
      <c r="G15" s="115">
        <f t="shared" si="0"/>
        <v>241562</v>
      </c>
      <c r="H15" s="115">
        <f t="shared" si="1"/>
        <v>281509</v>
      </c>
    </row>
    <row r="16" spans="1:8" ht="38.1" customHeight="1">
      <c r="A16" s="25">
        <v>9</v>
      </c>
      <c r="B16" s="113" t="s">
        <v>324</v>
      </c>
      <c r="C16" s="114">
        <v>241562</v>
      </c>
      <c r="D16" s="114">
        <v>281509</v>
      </c>
      <c r="E16" s="25">
        <v>0</v>
      </c>
      <c r="F16" s="25">
        <v>0</v>
      </c>
      <c r="G16" s="115">
        <f t="shared" si="0"/>
        <v>241562</v>
      </c>
      <c r="H16" s="115">
        <f t="shared" si="1"/>
        <v>281509</v>
      </c>
    </row>
    <row r="17" spans="1:8" ht="38.1" customHeight="1">
      <c r="A17" s="25">
        <v>10</v>
      </c>
      <c r="B17" s="116" t="s">
        <v>325</v>
      </c>
      <c r="C17" s="117">
        <f>SUM(C15)</f>
        <v>241562</v>
      </c>
      <c r="D17" s="117">
        <f aca="true" t="shared" si="4" ref="D17:H17">SUM(D15)</f>
        <v>281509</v>
      </c>
      <c r="E17" s="117">
        <f t="shared" si="4"/>
        <v>0</v>
      </c>
      <c r="F17" s="117">
        <f t="shared" si="4"/>
        <v>0</v>
      </c>
      <c r="G17" s="117">
        <f t="shared" si="4"/>
        <v>241562</v>
      </c>
      <c r="H17" s="117">
        <f t="shared" si="4"/>
        <v>281509</v>
      </c>
    </row>
    <row r="18" spans="1:8" ht="38.1" customHeight="1">
      <c r="A18" s="25">
        <v>11</v>
      </c>
      <c r="B18" s="116" t="s">
        <v>327</v>
      </c>
      <c r="C18" s="117">
        <f>SUM(C11,C14,C17)</f>
        <v>961525</v>
      </c>
      <c r="D18" s="117">
        <f aca="true" t="shared" si="5" ref="D18:H18">SUM(D11,D14,D17)</f>
        <v>1084379</v>
      </c>
      <c r="E18" s="117">
        <f t="shared" si="5"/>
        <v>37</v>
      </c>
      <c r="F18" s="117">
        <f t="shared" si="5"/>
        <v>0</v>
      </c>
      <c r="G18" s="117">
        <f t="shared" si="5"/>
        <v>961562</v>
      </c>
      <c r="H18" s="117">
        <f t="shared" si="5"/>
        <v>1084379</v>
      </c>
    </row>
    <row r="19" spans="1:8" ht="38.1" customHeight="1">
      <c r="A19" s="25">
        <v>12</v>
      </c>
      <c r="B19" s="113" t="s">
        <v>328</v>
      </c>
      <c r="C19" s="114">
        <v>477</v>
      </c>
      <c r="D19" s="114">
        <v>612</v>
      </c>
      <c r="E19" s="25">
        <v>0</v>
      </c>
      <c r="F19" s="25">
        <v>0</v>
      </c>
      <c r="G19" s="115">
        <f t="shared" si="0"/>
        <v>477</v>
      </c>
      <c r="H19" s="115">
        <f t="shared" si="1"/>
        <v>612</v>
      </c>
    </row>
    <row r="20" spans="1:8" ht="38.1" customHeight="1">
      <c r="A20" s="25">
        <v>13</v>
      </c>
      <c r="B20" s="116" t="s">
        <v>329</v>
      </c>
      <c r="C20" s="117">
        <f>SUM(C19)</f>
        <v>477</v>
      </c>
      <c r="D20" s="117">
        <f aca="true" t="shared" si="6" ref="D20:H21">SUM(D19)</f>
        <v>612</v>
      </c>
      <c r="E20" s="117">
        <f t="shared" si="6"/>
        <v>0</v>
      </c>
      <c r="F20" s="117">
        <f t="shared" si="6"/>
        <v>0</v>
      </c>
      <c r="G20" s="117">
        <f t="shared" si="6"/>
        <v>477</v>
      </c>
      <c r="H20" s="117">
        <f t="shared" si="6"/>
        <v>612</v>
      </c>
    </row>
    <row r="21" spans="1:8" ht="38.1" customHeight="1">
      <c r="A21" s="25">
        <v>14</v>
      </c>
      <c r="B21" s="116" t="s">
        <v>330</v>
      </c>
      <c r="C21" s="117">
        <f>SUM(C20)</f>
        <v>477</v>
      </c>
      <c r="D21" s="117">
        <f t="shared" si="6"/>
        <v>612</v>
      </c>
      <c r="E21" s="117">
        <f t="shared" si="6"/>
        <v>0</v>
      </c>
      <c r="F21" s="117">
        <f t="shared" si="6"/>
        <v>0</v>
      </c>
      <c r="G21" s="117">
        <f t="shared" si="6"/>
        <v>477</v>
      </c>
      <c r="H21" s="117">
        <f t="shared" si="6"/>
        <v>612</v>
      </c>
    </row>
    <row r="22" spans="1:8" ht="38.1" customHeight="1">
      <c r="A22" s="25">
        <v>15</v>
      </c>
      <c r="B22" s="113" t="s">
        <v>331</v>
      </c>
      <c r="C22" s="114">
        <v>19</v>
      </c>
      <c r="D22" s="114">
        <v>36</v>
      </c>
      <c r="E22" s="25">
        <v>0</v>
      </c>
      <c r="F22" s="25">
        <v>0</v>
      </c>
      <c r="G22" s="115">
        <f t="shared" si="0"/>
        <v>19</v>
      </c>
      <c r="H22" s="115">
        <f t="shared" si="1"/>
        <v>36</v>
      </c>
    </row>
    <row r="23" spans="1:8" ht="38.1" customHeight="1">
      <c r="A23" s="25">
        <v>16</v>
      </c>
      <c r="B23" s="116" t="s">
        <v>332</v>
      </c>
      <c r="C23" s="117">
        <f>SUM(C22)</f>
        <v>19</v>
      </c>
      <c r="D23" s="117">
        <f aca="true" t="shared" si="7" ref="D23:H23">SUM(D22)</f>
        <v>36</v>
      </c>
      <c r="E23" s="117">
        <f t="shared" si="7"/>
        <v>0</v>
      </c>
      <c r="F23" s="117">
        <f t="shared" si="7"/>
        <v>0</v>
      </c>
      <c r="G23" s="117">
        <f t="shared" si="7"/>
        <v>19</v>
      </c>
      <c r="H23" s="117">
        <f t="shared" si="7"/>
        <v>36</v>
      </c>
    </row>
    <row r="24" spans="1:8" ht="38.1" customHeight="1">
      <c r="A24" s="25">
        <v>17</v>
      </c>
      <c r="B24" s="113" t="s">
        <v>333</v>
      </c>
      <c r="C24" s="114">
        <v>13740</v>
      </c>
      <c r="D24" s="114">
        <v>13840</v>
      </c>
      <c r="E24" s="25">
        <v>28</v>
      </c>
      <c r="F24" s="25">
        <v>18</v>
      </c>
      <c r="G24" s="115">
        <f t="shared" si="0"/>
        <v>13768</v>
      </c>
      <c r="H24" s="115">
        <f t="shared" si="1"/>
        <v>13858</v>
      </c>
    </row>
    <row r="25" spans="1:8" ht="38.1" customHeight="1">
      <c r="A25" s="25">
        <v>18</v>
      </c>
      <c r="B25" s="116" t="s">
        <v>334</v>
      </c>
      <c r="C25" s="117">
        <f>SUM(C24)</f>
        <v>13740</v>
      </c>
      <c r="D25" s="117">
        <f aca="true" t="shared" si="8" ref="D25:H25">SUM(D24)</f>
        <v>13840</v>
      </c>
      <c r="E25" s="117">
        <f t="shared" si="8"/>
        <v>28</v>
      </c>
      <c r="F25" s="117">
        <f t="shared" si="8"/>
        <v>18</v>
      </c>
      <c r="G25" s="117">
        <f t="shared" si="8"/>
        <v>13768</v>
      </c>
      <c r="H25" s="117">
        <f t="shared" si="8"/>
        <v>13858</v>
      </c>
    </row>
    <row r="26" spans="1:8" ht="38.1" customHeight="1">
      <c r="A26" s="25">
        <v>19</v>
      </c>
      <c r="B26" s="116" t="s">
        <v>335</v>
      </c>
      <c r="C26" s="117">
        <f>SUM(C23,C25)</f>
        <v>13759</v>
      </c>
      <c r="D26" s="117">
        <f aca="true" t="shared" si="9" ref="D26:H26">SUM(D23,D25)</f>
        <v>13876</v>
      </c>
      <c r="E26" s="117">
        <f t="shared" si="9"/>
        <v>28</v>
      </c>
      <c r="F26" s="117">
        <f t="shared" si="9"/>
        <v>18</v>
      </c>
      <c r="G26" s="117">
        <f t="shared" si="9"/>
        <v>13787</v>
      </c>
      <c r="H26" s="117">
        <f t="shared" si="9"/>
        <v>13894</v>
      </c>
    </row>
    <row r="27" spans="1:8" ht="38.1" customHeight="1">
      <c r="A27" s="25">
        <v>20</v>
      </c>
      <c r="B27" s="113" t="s">
        <v>336</v>
      </c>
      <c r="C27" s="114">
        <v>8911</v>
      </c>
      <c r="D27" s="114">
        <v>6581</v>
      </c>
      <c r="E27" s="25">
        <v>0</v>
      </c>
      <c r="F27" s="25">
        <v>0</v>
      </c>
      <c r="G27" s="115">
        <f t="shared" si="0"/>
        <v>8911</v>
      </c>
      <c r="H27" s="115">
        <f t="shared" si="1"/>
        <v>6581</v>
      </c>
    </row>
    <row r="28" spans="1:8" ht="38.1" customHeight="1">
      <c r="A28" s="25">
        <v>21</v>
      </c>
      <c r="B28" s="113" t="s">
        <v>337</v>
      </c>
      <c r="C28" s="114">
        <v>0</v>
      </c>
      <c r="D28" s="114">
        <v>1077</v>
      </c>
      <c r="E28" s="25">
        <v>0</v>
      </c>
      <c r="F28" s="25">
        <v>0</v>
      </c>
      <c r="G28" s="115">
        <f t="shared" si="0"/>
        <v>0</v>
      </c>
      <c r="H28" s="115">
        <f t="shared" si="1"/>
        <v>1077</v>
      </c>
    </row>
    <row r="29" spans="1:8" ht="38.1" customHeight="1">
      <c r="A29" s="25">
        <v>22</v>
      </c>
      <c r="B29" s="113" t="s">
        <v>338</v>
      </c>
      <c r="C29" s="114">
        <v>8185</v>
      </c>
      <c r="D29" s="114">
        <v>4889</v>
      </c>
      <c r="E29" s="25">
        <v>0</v>
      </c>
      <c r="F29" s="25">
        <v>0</v>
      </c>
      <c r="G29" s="115">
        <f t="shared" si="0"/>
        <v>8185</v>
      </c>
      <c r="H29" s="115">
        <f t="shared" si="1"/>
        <v>4889</v>
      </c>
    </row>
    <row r="30" spans="1:8" ht="38.1" customHeight="1">
      <c r="A30" s="25">
        <v>23</v>
      </c>
      <c r="B30" s="113" t="s">
        <v>339</v>
      </c>
      <c r="C30" s="114">
        <v>726</v>
      </c>
      <c r="D30" s="114">
        <v>615</v>
      </c>
      <c r="E30" s="25">
        <v>0</v>
      </c>
      <c r="F30" s="25">
        <v>0</v>
      </c>
      <c r="G30" s="115">
        <f t="shared" si="0"/>
        <v>726</v>
      </c>
      <c r="H30" s="115">
        <f t="shared" si="1"/>
        <v>615</v>
      </c>
    </row>
    <row r="31" spans="1:8" ht="38.1" customHeight="1">
      <c r="A31" s="25">
        <v>24</v>
      </c>
      <c r="B31" s="113" t="s">
        <v>340</v>
      </c>
      <c r="C31" s="114">
        <v>481</v>
      </c>
      <c r="D31" s="114">
        <v>581</v>
      </c>
      <c r="E31" s="25">
        <v>0</v>
      </c>
      <c r="F31" s="25">
        <v>0</v>
      </c>
      <c r="G31" s="115">
        <f t="shared" si="0"/>
        <v>481</v>
      </c>
      <c r="H31" s="115">
        <f t="shared" si="1"/>
        <v>581</v>
      </c>
    </row>
    <row r="32" spans="1:8" ht="38.1" customHeight="1">
      <c r="A32" s="25">
        <v>25</v>
      </c>
      <c r="B32" s="113" t="s">
        <v>341</v>
      </c>
      <c r="C32" s="114">
        <v>0</v>
      </c>
      <c r="D32" s="114">
        <v>39</v>
      </c>
      <c r="E32" s="25">
        <v>0</v>
      </c>
      <c r="F32" s="25">
        <v>0</v>
      </c>
      <c r="G32" s="115">
        <f t="shared" si="0"/>
        <v>0</v>
      </c>
      <c r="H32" s="115">
        <f t="shared" si="1"/>
        <v>39</v>
      </c>
    </row>
    <row r="33" spans="1:8" ht="38.1" customHeight="1">
      <c r="A33" s="25">
        <v>26</v>
      </c>
      <c r="B33" s="113" t="s">
        <v>342</v>
      </c>
      <c r="C33" s="114">
        <v>6</v>
      </c>
      <c r="D33" s="114">
        <v>37</v>
      </c>
      <c r="E33" s="25">
        <v>0</v>
      </c>
      <c r="F33" s="25">
        <v>0</v>
      </c>
      <c r="G33" s="115">
        <f t="shared" si="0"/>
        <v>6</v>
      </c>
      <c r="H33" s="115">
        <f t="shared" si="1"/>
        <v>37</v>
      </c>
    </row>
    <row r="34" spans="1:8" ht="38.1" customHeight="1">
      <c r="A34" s="25">
        <v>27</v>
      </c>
      <c r="B34" s="113" t="s">
        <v>343</v>
      </c>
      <c r="C34" s="114">
        <v>116</v>
      </c>
      <c r="D34" s="114">
        <v>123</v>
      </c>
      <c r="E34" s="25">
        <v>0</v>
      </c>
      <c r="F34" s="25">
        <v>0</v>
      </c>
      <c r="G34" s="115">
        <f t="shared" si="0"/>
        <v>116</v>
      </c>
      <c r="H34" s="115">
        <f t="shared" si="1"/>
        <v>123</v>
      </c>
    </row>
    <row r="35" spans="1:8" ht="38.1" customHeight="1">
      <c r="A35" s="25">
        <v>28</v>
      </c>
      <c r="B35" s="113" t="s">
        <v>344</v>
      </c>
      <c r="C35" s="114">
        <v>33</v>
      </c>
      <c r="D35" s="114">
        <v>54</v>
      </c>
      <c r="E35" s="25">
        <v>0</v>
      </c>
      <c r="F35" s="25">
        <v>0</v>
      </c>
      <c r="G35" s="115">
        <f t="shared" si="0"/>
        <v>33</v>
      </c>
      <c r="H35" s="115">
        <f t="shared" si="1"/>
        <v>54</v>
      </c>
    </row>
    <row r="36" spans="1:8" ht="38.1" customHeight="1">
      <c r="A36" s="25">
        <v>29</v>
      </c>
      <c r="B36" s="113" t="s">
        <v>345</v>
      </c>
      <c r="C36" s="114">
        <v>326</v>
      </c>
      <c r="D36" s="114">
        <v>328</v>
      </c>
      <c r="E36" s="25">
        <v>0</v>
      </c>
      <c r="F36" s="25">
        <v>0</v>
      </c>
      <c r="G36" s="115">
        <f t="shared" si="0"/>
        <v>326</v>
      </c>
      <c r="H36" s="115">
        <f t="shared" si="1"/>
        <v>328</v>
      </c>
    </row>
    <row r="37" spans="1:8" ht="38.1" customHeight="1">
      <c r="A37" s="25">
        <v>30</v>
      </c>
      <c r="B37" s="113" t="s">
        <v>346</v>
      </c>
      <c r="C37" s="114">
        <v>60</v>
      </c>
      <c r="D37" s="114">
        <v>60</v>
      </c>
      <c r="E37" s="25">
        <v>0</v>
      </c>
      <c r="F37" s="25">
        <v>0</v>
      </c>
      <c r="G37" s="115">
        <f t="shared" si="0"/>
        <v>60</v>
      </c>
      <c r="H37" s="115">
        <f t="shared" si="1"/>
        <v>60</v>
      </c>
    </row>
    <row r="38" spans="1:8" ht="43.5" customHeight="1">
      <c r="A38" s="25">
        <v>31</v>
      </c>
      <c r="B38" s="113" t="s">
        <v>347</v>
      </c>
      <c r="C38" s="114">
        <v>60</v>
      </c>
      <c r="D38" s="114">
        <v>0</v>
      </c>
      <c r="E38" s="25">
        <v>0</v>
      </c>
      <c r="F38" s="25">
        <v>0</v>
      </c>
      <c r="G38" s="115">
        <f t="shared" si="0"/>
        <v>60</v>
      </c>
      <c r="H38" s="115">
        <f t="shared" si="1"/>
        <v>0</v>
      </c>
    </row>
    <row r="39" spans="1:8" ht="43.5" customHeight="1">
      <c r="A39" s="25">
        <v>32</v>
      </c>
      <c r="B39" s="113" t="s">
        <v>348</v>
      </c>
      <c r="C39" s="114">
        <v>0</v>
      </c>
      <c r="D39" s="114">
        <v>60</v>
      </c>
      <c r="E39" s="25">
        <v>0</v>
      </c>
      <c r="F39" s="25">
        <v>0</v>
      </c>
      <c r="G39" s="115">
        <f t="shared" si="0"/>
        <v>0</v>
      </c>
      <c r="H39" s="115">
        <f t="shared" si="1"/>
        <v>60</v>
      </c>
    </row>
    <row r="40" spans="1:8" ht="38.1" customHeight="1">
      <c r="A40" s="25">
        <v>33</v>
      </c>
      <c r="B40" s="116" t="s">
        <v>349</v>
      </c>
      <c r="C40" s="117">
        <f>SUM(C27,C31,B37)</f>
        <v>9392</v>
      </c>
      <c r="D40" s="117">
        <f aca="true" t="shared" si="10" ref="D40:G40">SUM(D27,D31,C37)</f>
        <v>7222</v>
      </c>
      <c r="E40" s="117">
        <f t="shared" si="10"/>
        <v>60</v>
      </c>
      <c r="F40" s="117">
        <f t="shared" si="10"/>
        <v>0</v>
      </c>
      <c r="G40" s="117">
        <f t="shared" si="10"/>
        <v>9392</v>
      </c>
      <c r="H40" s="117">
        <f>SUM(H27,H31,G37)</f>
        <v>7222</v>
      </c>
    </row>
    <row r="41" spans="1:8" ht="38.1" customHeight="1">
      <c r="A41" s="25">
        <v>34</v>
      </c>
      <c r="B41" s="113" t="s">
        <v>350</v>
      </c>
      <c r="C41" s="114">
        <v>1201</v>
      </c>
      <c r="D41" s="114">
        <v>1200</v>
      </c>
      <c r="E41" s="25">
        <v>0</v>
      </c>
      <c r="F41" s="25">
        <v>0</v>
      </c>
      <c r="G41" s="115">
        <f t="shared" si="0"/>
        <v>1201</v>
      </c>
      <c r="H41" s="115">
        <f t="shared" si="1"/>
        <v>1200</v>
      </c>
    </row>
    <row r="42" spans="1:8" ht="38.1" customHeight="1">
      <c r="A42" s="25">
        <v>35</v>
      </c>
      <c r="B42" s="113" t="s">
        <v>352</v>
      </c>
      <c r="C42" s="114">
        <v>1201</v>
      </c>
      <c r="D42" s="114">
        <v>1200</v>
      </c>
      <c r="E42" s="25">
        <v>0</v>
      </c>
      <c r="F42" s="25">
        <v>0</v>
      </c>
      <c r="G42" s="115">
        <f t="shared" si="0"/>
        <v>1201</v>
      </c>
      <c r="H42" s="115">
        <f t="shared" si="1"/>
        <v>1200</v>
      </c>
    </row>
    <row r="43" spans="1:8" ht="38.1" customHeight="1">
      <c r="A43" s="25">
        <v>36</v>
      </c>
      <c r="B43" s="113" t="s">
        <v>353</v>
      </c>
      <c r="C43" s="114">
        <v>100</v>
      </c>
      <c r="D43" s="114">
        <v>100</v>
      </c>
      <c r="E43" s="25">
        <v>0</v>
      </c>
      <c r="F43" s="25">
        <v>0</v>
      </c>
      <c r="G43" s="115">
        <f t="shared" si="0"/>
        <v>100</v>
      </c>
      <c r="H43" s="115">
        <f t="shared" si="1"/>
        <v>100</v>
      </c>
    </row>
    <row r="44" spans="1:8" ht="38.1" customHeight="1">
      <c r="A44" s="25">
        <v>37</v>
      </c>
      <c r="B44" s="116" t="s">
        <v>354</v>
      </c>
      <c r="C44" s="117">
        <f>SUM(C41,C43)</f>
        <v>1301</v>
      </c>
      <c r="D44" s="117">
        <f aca="true" t="shared" si="11" ref="D44:H44">SUM(D41,D43)</f>
        <v>1300</v>
      </c>
      <c r="E44" s="117">
        <f t="shared" si="11"/>
        <v>0</v>
      </c>
      <c r="F44" s="117">
        <f t="shared" si="11"/>
        <v>0</v>
      </c>
      <c r="G44" s="117">
        <f t="shared" si="11"/>
        <v>1301</v>
      </c>
      <c r="H44" s="117">
        <f t="shared" si="11"/>
        <v>1300</v>
      </c>
    </row>
    <row r="45" spans="1:8" ht="38.1" customHeight="1">
      <c r="A45" s="25">
        <v>38</v>
      </c>
      <c r="B45" s="116" t="s">
        <v>355</v>
      </c>
      <c r="C45" s="117">
        <f>SUM(C40,C44)</f>
        <v>10693</v>
      </c>
      <c r="D45" s="117">
        <f aca="true" t="shared" si="12" ref="D45:H45">SUM(D40,D44)</f>
        <v>8522</v>
      </c>
      <c r="E45" s="117">
        <f t="shared" si="12"/>
        <v>60</v>
      </c>
      <c r="F45" s="117">
        <f t="shared" si="12"/>
        <v>0</v>
      </c>
      <c r="G45" s="117">
        <f t="shared" si="12"/>
        <v>10693</v>
      </c>
      <c r="H45" s="117">
        <f t="shared" si="12"/>
        <v>8522</v>
      </c>
    </row>
    <row r="46" spans="1:8" ht="38.1" customHeight="1">
      <c r="A46" s="25">
        <v>39</v>
      </c>
      <c r="B46" s="113" t="s">
        <v>356</v>
      </c>
      <c r="C46" s="114">
        <v>7230</v>
      </c>
      <c r="D46" s="114">
        <v>3722</v>
      </c>
      <c r="E46" s="25">
        <v>261</v>
      </c>
      <c r="F46" s="25">
        <v>76</v>
      </c>
      <c r="G46" s="115">
        <f t="shared" si="0"/>
        <v>7491</v>
      </c>
      <c r="H46" s="115">
        <f t="shared" si="1"/>
        <v>3798</v>
      </c>
    </row>
    <row r="47" spans="1:8" ht="38.1" customHeight="1">
      <c r="A47" s="25">
        <v>40</v>
      </c>
      <c r="B47" s="116" t="s">
        <v>357</v>
      </c>
      <c r="C47" s="117">
        <f>SUM(C46)</f>
        <v>7230</v>
      </c>
      <c r="D47" s="117">
        <f aca="true" t="shared" si="13" ref="D47:H47">SUM(D46)</f>
        <v>3722</v>
      </c>
      <c r="E47" s="117">
        <f t="shared" si="13"/>
        <v>261</v>
      </c>
      <c r="F47" s="117">
        <f t="shared" si="13"/>
        <v>76</v>
      </c>
      <c r="G47" s="117">
        <f t="shared" si="13"/>
        <v>7491</v>
      </c>
      <c r="H47" s="117">
        <f t="shared" si="13"/>
        <v>3798</v>
      </c>
    </row>
    <row r="48" spans="1:8" ht="38.1" customHeight="1">
      <c r="A48" s="25">
        <v>41</v>
      </c>
      <c r="B48" s="116" t="s">
        <v>358</v>
      </c>
      <c r="C48" s="117">
        <f>SUM(C18,C21,C26,C45,C47)</f>
        <v>993684</v>
      </c>
      <c r="D48" s="117">
        <f>SUM(D18,D21,D26,D45,D47)</f>
        <v>1111111</v>
      </c>
      <c r="E48" s="117">
        <f aca="true" t="shared" si="14" ref="E48:H48">SUM(E18,E21,E26,E45,E47)</f>
        <v>386</v>
      </c>
      <c r="F48" s="117">
        <f t="shared" si="14"/>
        <v>94</v>
      </c>
      <c r="G48" s="117">
        <f t="shared" si="14"/>
        <v>994010</v>
      </c>
      <c r="H48" s="117">
        <f t="shared" si="14"/>
        <v>1111205</v>
      </c>
    </row>
    <row r="49" spans="1:8" ht="38.1" customHeight="1">
      <c r="A49" s="25">
        <v>42</v>
      </c>
      <c r="B49" s="113" t="s">
        <v>359</v>
      </c>
      <c r="C49" s="114">
        <v>1332673</v>
      </c>
      <c r="D49" s="114">
        <v>1308483</v>
      </c>
      <c r="E49" s="25">
        <v>0</v>
      </c>
      <c r="F49" s="25">
        <v>0</v>
      </c>
      <c r="G49" s="115">
        <f t="shared" si="0"/>
        <v>1332673</v>
      </c>
      <c r="H49" s="115">
        <f t="shared" si="1"/>
        <v>1308483</v>
      </c>
    </row>
    <row r="50" spans="1:8" ht="38.1" customHeight="1">
      <c r="A50" s="25">
        <v>43</v>
      </c>
      <c r="B50" s="113" t="s">
        <v>360</v>
      </c>
      <c r="C50" s="114">
        <v>-51426</v>
      </c>
      <c r="D50" s="114">
        <v>-51426</v>
      </c>
      <c r="E50" s="25">
        <v>0</v>
      </c>
      <c r="F50" s="25">
        <v>0</v>
      </c>
      <c r="G50" s="115">
        <f t="shared" si="0"/>
        <v>-51426</v>
      </c>
      <c r="H50" s="115">
        <f t="shared" si="1"/>
        <v>-51426</v>
      </c>
    </row>
    <row r="51" spans="1:8" ht="38.1" customHeight="1">
      <c r="A51" s="25">
        <v>44</v>
      </c>
      <c r="B51" s="113" t="s">
        <v>361</v>
      </c>
      <c r="C51" s="114">
        <v>13683</v>
      </c>
      <c r="D51" s="114">
        <v>13683</v>
      </c>
      <c r="E51" s="25">
        <v>26</v>
      </c>
      <c r="F51" s="25">
        <v>26</v>
      </c>
      <c r="G51" s="115">
        <f t="shared" si="0"/>
        <v>13709</v>
      </c>
      <c r="H51" s="115">
        <f t="shared" si="1"/>
        <v>13709</v>
      </c>
    </row>
    <row r="52" spans="1:8" ht="38.1" customHeight="1">
      <c r="A52" s="25">
        <v>45</v>
      </c>
      <c r="B52" s="113" t="s">
        <v>362</v>
      </c>
      <c r="C52" s="114">
        <v>-317298</v>
      </c>
      <c r="D52" s="114">
        <v>39765</v>
      </c>
      <c r="E52" s="25">
        <v>0</v>
      </c>
      <c r="F52" s="25">
        <v>22</v>
      </c>
      <c r="G52" s="115">
        <f t="shared" si="0"/>
        <v>-317298</v>
      </c>
      <c r="H52" s="115">
        <f t="shared" si="1"/>
        <v>39787</v>
      </c>
    </row>
    <row r="53" spans="1:8" ht="38.1" customHeight="1">
      <c r="A53" s="25">
        <v>46</v>
      </c>
      <c r="B53" s="113" t="s">
        <v>363</v>
      </c>
      <c r="C53" s="114">
        <v>-5763</v>
      </c>
      <c r="D53" s="114">
        <v>-228514</v>
      </c>
      <c r="E53" s="25">
        <v>59</v>
      </c>
      <c r="F53" s="25">
        <v>-195</v>
      </c>
      <c r="G53" s="115">
        <f t="shared" si="0"/>
        <v>-5704</v>
      </c>
      <c r="H53" s="115">
        <f t="shared" si="1"/>
        <v>-228709</v>
      </c>
    </row>
    <row r="54" spans="1:8" ht="38.1" customHeight="1">
      <c r="A54" s="25">
        <v>47</v>
      </c>
      <c r="B54" s="116" t="s">
        <v>364</v>
      </c>
      <c r="C54" s="117">
        <f>SUM(C49:C53)</f>
        <v>971869</v>
      </c>
      <c r="D54" s="117">
        <f>SUM(D49:D53)</f>
        <v>1081991</v>
      </c>
      <c r="E54" s="117">
        <f aca="true" t="shared" si="15" ref="E54:H54">SUM(E49:E53)</f>
        <v>85</v>
      </c>
      <c r="F54" s="117">
        <f t="shared" si="15"/>
        <v>-147</v>
      </c>
      <c r="G54" s="117">
        <f t="shared" si="15"/>
        <v>971954</v>
      </c>
      <c r="H54" s="117">
        <f t="shared" si="15"/>
        <v>1081844</v>
      </c>
    </row>
    <row r="55" spans="1:8" ht="38.1" customHeight="1">
      <c r="A55" s="25">
        <v>48</v>
      </c>
      <c r="B55" s="113" t="s">
        <v>365</v>
      </c>
      <c r="C55" s="114">
        <v>0</v>
      </c>
      <c r="D55" s="114">
        <v>3722</v>
      </c>
      <c r="E55" s="25">
        <v>0</v>
      </c>
      <c r="F55" s="25">
        <v>76</v>
      </c>
      <c r="G55" s="115">
        <f t="shared" si="0"/>
        <v>0</v>
      </c>
      <c r="H55" s="115">
        <f t="shared" si="1"/>
        <v>3798</v>
      </c>
    </row>
    <row r="56" spans="1:8" ht="38.1" customHeight="1">
      <c r="A56" s="25">
        <v>49</v>
      </c>
      <c r="B56" s="113" t="s">
        <v>366</v>
      </c>
      <c r="C56" s="114">
        <v>0</v>
      </c>
      <c r="D56" s="114">
        <v>418</v>
      </c>
      <c r="E56" s="25">
        <v>0</v>
      </c>
      <c r="F56" s="25">
        <v>0</v>
      </c>
      <c r="G56" s="115">
        <f t="shared" si="0"/>
        <v>0</v>
      </c>
      <c r="H56" s="115">
        <f t="shared" si="1"/>
        <v>418</v>
      </c>
    </row>
    <row r="57" spans="1:8" ht="38.1" customHeight="1">
      <c r="A57" s="25">
        <v>50</v>
      </c>
      <c r="B57" s="113" t="s">
        <v>367</v>
      </c>
      <c r="C57" s="114">
        <v>0</v>
      </c>
      <c r="D57" s="114">
        <v>3111</v>
      </c>
      <c r="E57" s="25">
        <v>0</v>
      </c>
      <c r="F57" s="25">
        <v>0</v>
      </c>
      <c r="G57" s="115">
        <f t="shared" si="0"/>
        <v>0</v>
      </c>
      <c r="H57" s="115">
        <f t="shared" si="1"/>
        <v>3111</v>
      </c>
    </row>
    <row r="58" spans="1:8" ht="38.1" customHeight="1">
      <c r="A58" s="25">
        <v>51</v>
      </c>
      <c r="B58" s="113" t="s">
        <v>368</v>
      </c>
      <c r="C58" s="114">
        <v>642</v>
      </c>
      <c r="D58" s="114">
        <v>0</v>
      </c>
      <c r="E58" s="25">
        <v>0</v>
      </c>
      <c r="F58" s="25">
        <v>0</v>
      </c>
      <c r="G58" s="115">
        <f t="shared" si="0"/>
        <v>642</v>
      </c>
      <c r="H58" s="115">
        <f t="shared" si="1"/>
        <v>0</v>
      </c>
    </row>
    <row r="59" spans="1:8" ht="38.1" customHeight="1">
      <c r="A59" s="25">
        <v>52</v>
      </c>
      <c r="B59" s="113" t="s">
        <v>369</v>
      </c>
      <c r="C59" s="114">
        <v>642</v>
      </c>
      <c r="D59" s="114">
        <v>0</v>
      </c>
      <c r="E59" s="25">
        <v>0</v>
      </c>
      <c r="F59" s="25">
        <v>0</v>
      </c>
      <c r="G59" s="115">
        <f t="shared" si="0"/>
        <v>642</v>
      </c>
      <c r="H59" s="115">
        <f t="shared" si="1"/>
        <v>0</v>
      </c>
    </row>
    <row r="60" spans="1:8" ht="38.1" customHeight="1">
      <c r="A60" s="25">
        <v>53</v>
      </c>
      <c r="B60" s="116" t="s">
        <v>370</v>
      </c>
      <c r="C60" s="117">
        <f>SUM(C55:C59)</f>
        <v>1284</v>
      </c>
      <c r="D60" s="117">
        <f>SUM(D55:D59)</f>
        <v>7251</v>
      </c>
      <c r="E60" s="117">
        <f aca="true" t="shared" si="16" ref="E60:H60">SUM(E55:E59)</f>
        <v>0</v>
      </c>
      <c r="F60" s="117">
        <f t="shared" si="16"/>
        <v>76</v>
      </c>
      <c r="G60" s="117">
        <f t="shared" si="16"/>
        <v>1284</v>
      </c>
      <c r="H60" s="117">
        <f t="shared" si="16"/>
        <v>7327</v>
      </c>
    </row>
    <row r="61" spans="1:8" ht="38.1" customHeight="1">
      <c r="A61" s="25">
        <v>54</v>
      </c>
      <c r="B61" s="113" t="s">
        <v>371</v>
      </c>
      <c r="C61" s="114">
        <v>0</v>
      </c>
      <c r="D61" s="114">
        <v>999</v>
      </c>
      <c r="E61" s="25">
        <v>0</v>
      </c>
      <c r="F61" s="25">
        <v>0</v>
      </c>
      <c r="G61" s="115">
        <f t="shared" si="0"/>
        <v>0</v>
      </c>
      <c r="H61" s="115">
        <f t="shared" si="1"/>
        <v>999</v>
      </c>
    </row>
    <row r="62" spans="1:8" ht="38.1" customHeight="1">
      <c r="A62" s="25">
        <v>55</v>
      </c>
      <c r="B62" s="116" t="s">
        <v>372</v>
      </c>
      <c r="C62" s="117">
        <f>SUM(C61)</f>
        <v>0</v>
      </c>
      <c r="D62" s="117">
        <f aca="true" t="shared" si="17" ref="D62:H62">SUM(D61)</f>
        <v>999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999</v>
      </c>
    </row>
    <row r="63" spans="1:8" ht="38.1" customHeight="1">
      <c r="A63" s="25">
        <v>56</v>
      </c>
      <c r="B63" s="113" t="s">
        <v>373</v>
      </c>
      <c r="C63" s="114">
        <v>11432</v>
      </c>
      <c r="D63" s="114">
        <v>12442</v>
      </c>
      <c r="E63" s="25">
        <v>0</v>
      </c>
      <c r="F63" s="25">
        <v>0</v>
      </c>
      <c r="G63" s="115">
        <f t="shared" si="0"/>
        <v>11432</v>
      </c>
      <c r="H63" s="115">
        <f t="shared" si="1"/>
        <v>12442</v>
      </c>
    </row>
    <row r="64" spans="1:8" ht="38.1" customHeight="1">
      <c r="A64" s="25">
        <v>57</v>
      </c>
      <c r="B64" s="113" t="s">
        <v>374</v>
      </c>
      <c r="C64" s="114">
        <v>11432</v>
      </c>
      <c r="D64" s="114">
        <v>12442</v>
      </c>
      <c r="E64" s="25">
        <v>0</v>
      </c>
      <c r="F64" s="25">
        <v>0</v>
      </c>
      <c r="G64" s="115">
        <f t="shared" si="0"/>
        <v>11432</v>
      </c>
      <c r="H64" s="115">
        <f t="shared" si="1"/>
        <v>12442</v>
      </c>
    </row>
    <row r="65" spans="1:8" ht="38.1" customHeight="1">
      <c r="A65" s="25">
        <v>58</v>
      </c>
      <c r="B65" s="113" t="s">
        <v>375</v>
      </c>
      <c r="C65" s="114">
        <v>1795</v>
      </c>
      <c r="D65" s="114">
        <v>1717</v>
      </c>
      <c r="E65" s="25">
        <v>0</v>
      </c>
      <c r="F65" s="25">
        <v>0</v>
      </c>
      <c r="G65" s="115">
        <f t="shared" si="0"/>
        <v>1795</v>
      </c>
      <c r="H65" s="115">
        <f t="shared" si="1"/>
        <v>1717</v>
      </c>
    </row>
    <row r="66" spans="1:8" ht="38.1" customHeight="1">
      <c r="A66" s="25">
        <v>59</v>
      </c>
      <c r="B66" s="116" t="s">
        <v>376</v>
      </c>
      <c r="C66" s="117">
        <f>SUM(C63,C65)</f>
        <v>13227</v>
      </c>
      <c r="D66" s="117">
        <f>SUM(D63,D65)</f>
        <v>14159</v>
      </c>
      <c r="E66" s="117">
        <f aca="true" t="shared" si="18" ref="E66:H66">SUM(E63,E65)</f>
        <v>0</v>
      </c>
      <c r="F66" s="117">
        <f t="shared" si="18"/>
        <v>0</v>
      </c>
      <c r="G66" s="117">
        <f t="shared" si="18"/>
        <v>13227</v>
      </c>
      <c r="H66" s="117">
        <f t="shared" si="18"/>
        <v>14159</v>
      </c>
    </row>
    <row r="67" spans="1:8" ht="38.1" customHeight="1">
      <c r="A67" s="25">
        <v>60</v>
      </c>
      <c r="B67" s="116" t="s">
        <v>377</v>
      </c>
      <c r="C67" s="117">
        <f>SUM(C60,C62,C66)</f>
        <v>14511</v>
      </c>
      <c r="D67" s="117">
        <f>SUM(D60,D62,D66)</f>
        <v>22409</v>
      </c>
      <c r="E67" s="117">
        <f aca="true" t="shared" si="19" ref="E67:H67">SUM(E60,E62,E66)</f>
        <v>0</v>
      </c>
      <c r="F67" s="117">
        <f t="shared" si="19"/>
        <v>76</v>
      </c>
      <c r="G67" s="117">
        <f t="shared" si="19"/>
        <v>14511</v>
      </c>
      <c r="H67" s="117">
        <f t="shared" si="19"/>
        <v>22485</v>
      </c>
    </row>
    <row r="68" spans="1:8" ht="38.1" customHeight="1">
      <c r="A68" s="25">
        <v>61</v>
      </c>
      <c r="B68" s="113" t="s">
        <v>378</v>
      </c>
      <c r="C68" s="114">
        <v>8006</v>
      </c>
      <c r="D68" s="114">
        <v>6711</v>
      </c>
      <c r="E68" s="25">
        <v>241</v>
      </c>
      <c r="F68" s="25">
        <v>165</v>
      </c>
      <c r="G68" s="115">
        <f t="shared" si="0"/>
        <v>8247</v>
      </c>
      <c r="H68" s="115">
        <f t="shared" si="1"/>
        <v>6876</v>
      </c>
    </row>
    <row r="69" spans="1:8" ht="38.1" customHeight="1">
      <c r="A69" s="25">
        <v>62</v>
      </c>
      <c r="B69" s="116" t="s">
        <v>379</v>
      </c>
      <c r="C69" s="117">
        <f>SUM(C68)</f>
        <v>8006</v>
      </c>
      <c r="D69" s="117">
        <f aca="true" t="shared" si="20" ref="D69:H69">SUM(D68)</f>
        <v>6711</v>
      </c>
      <c r="E69" s="117">
        <f t="shared" si="20"/>
        <v>241</v>
      </c>
      <c r="F69" s="117">
        <f t="shared" si="20"/>
        <v>165</v>
      </c>
      <c r="G69" s="117">
        <f t="shared" si="20"/>
        <v>8247</v>
      </c>
      <c r="H69" s="117">
        <f t="shared" si="20"/>
        <v>6876</v>
      </c>
    </row>
    <row r="70" spans="1:8" ht="38.1" customHeight="1">
      <c r="A70" s="25">
        <v>63</v>
      </c>
      <c r="B70" s="116" t="s">
        <v>380</v>
      </c>
      <c r="C70" s="117">
        <f>SUM(C54,C67,C69)</f>
        <v>994386</v>
      </c>
      <c r="D70" s="117">
        <f aca="true" t="shared" si="21" ref="D70:H70">SUM(D54,D67,D69)</f>
        <v>1111111</v>
      </c>
      <c r="E70" s="117">
        <f t="shared" si="21"/>
        <v>326</v>
      </c>
      <c r="F70" s="117">
        <f t="shared" si="21"/>
        <v>94</v>
      </c>
      <c r="G70" s="117">
        <f t="shared" si="21"/>
        <v>994712</v>
      </c>
      <c r="H70" s="117">
        <f t="shared" si="21"/>
        <v>1111205</v>
      </c>
    </row>
    <row r="76" spans="2:4" ht="15">
      <c r="B76" s="4"/>
      <c r="C76" s="5"/>
      <c r="D76" s="5"/>
    </row>
    <row r="77" spans="2:4" ht="15">
      <c r="B77" s="6"/>
      <c r="C77" s="7"/>
      <c r="D77" s="7"/>
    </row>
    <row r="78" spans="2:4" ht="15">
      <c r="B78" s="6"/>
      <c r="C78" s="7"/>
      <c r="D78" s="7"/>
    </row>
    <row r="79" spans="2:4" ht="15">
      <c r="B79" s="4"/>
      <c r="C79" s="5"/>
      <c r="D79" s="5"/>
    </row>
    <row r="80" spans="2:4" ht="15">
      <c r="B80" s="6"/>
      <c r="C80" s="7"/>
      <c r="D80" s="7"/>
    </row>
    <row r="81" spans="2:4" ht="15">
      <c r="B81" s="6"/>
      <c r="C81" s="7"/>
      <c r="D81" s="7"/>
    </row>
    <row r="82" spans="2:4" ht="15">
      <c r="B82" s="4"/>
      <c r="C82" s="5"/>
      <c r="D82" s="5"/>
    </row>
    <row r="83" spans="2:4" ht="15">
      <c r="B83" s="6"/>
      <c r="C83" s="7"/>
      <c r="D83" s="7"/>
    </row>
    <row r="84" spans="2:4" ht="15">
      <c r="B84" s="6"/>
      <c r="C84" s="7"/>
      <c r="D84" s="7"/>
    </row>
    <row r="85" spans="2:4" ht="15">
      <c r="B85" s="4"/>
      <c r="C85" s="5"/>
      <c r="D85" s="5"/>
    </row>
    <row r="86" spans="2:4" ht="15">
      <c r="B86" s="4"/>
      <c r="C86" s="5"/>
      <c r="D86" s="5"/>
    </row>
    <row r="87" spans="2:4" ht="15">
      <c r="B87" s="4"/>
      <c r="C87" s="5"/>
      <c r="D87" s="5"/>
    </row>
    <row r="88" spans="2:4" ht="15">
      <c r="B88" s="6"/>
      <c r="C88" s="7"/>
      <c r="D88" s="7"/>
    </row>
    <row r="89" spans="2:4" ht="15">
      <c r="B89" s="4"/>
      <c r="C89" s="5"/>
      <c r="D89" s="5"/>
    </row>
    <row r="90" spans="2:4" ht="15">
      <c r="B90" s="6"/>
      <c r="C90" s="7"/>
      <c r="D90" s="7"/>
    </row>
    <row r="91" spans="2:4" ht="15">
      <c r="B91" s="6"/>
      <c r="C91" s="7"/>
      <c r="D91" s="7"/>
    </row>
    <row r="92" spans="2:4" ht="15">
      <c r="B92" s="4"/>
      <c r="C92" s="5"/>
      <c r="D92" s="5"/>
    </row>
    <row r="93" spans="2:4" ht="15">
      <c r="B93" s="6"/>
      <c r="C93" s="7"/>
      <c r="D93" s="7"/>
    </row>
    <row r="94" spans="2:4" ht="15">
      <c r="B94" s="6"/>
      <c r="C94" s="7"/>
      <c r="D94" s="7"/>
    </row>
  </sheetData>
  <sheetProtection password="F799" sheet="1" objects="1" scenarios="1"/>
  <mergeCells count="7">
    <mergeCell ref="C6:D6"/>
    <mergeCell ref="E6:F6"/>
    <mergeCell ref="G6:H6"/>
    <mergeCell ref="D1:I1"/>
    <mergeCell ref="A2:I2"/>
    <mergeCell ref="B6:B7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TKÖHFK-Lantosné</dc:creator>
  <cp:keywords/>
  <dc:description/>
  <cp:lastModifiedBy>TKÖHFK-Lantosné</cp:lastModifiedBy>
  <cp:lastPrinted>2016-05-24T14:31:15Z</cp:lastPrinted>
  <dcterms:created xsi:type="dcterms:W3CDTF">2016-05-18T11:22:32Z</dcterms:created>
  <dcterms:modified xsi:type="dcterms:W3CDTF">2016-05-30T05:05:49Z</dcterms:modified>
  <cp:category/>
  <cp:version/>
  <cp:contentType/>
  <cp:contentStatus/>
</cp:coreProperties>
</file>