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1. melléklet" sheetId="2" r:id="rId1"/>
    <sheet name="1.a melléklet" sheetId="19" r:id="rId2"/>
    <sheet name="1.b melléklet " sheetId="18" r:id="rId3"/>
    <sheet name="2. melléklet" sheetId="7" r:id="rId4"/>
    <sheet name="2.a melléklet" sheetId="8" r:id="rId5"/>
    <sheet name="2.b melléklet" sheetId="9" r:id="rId6"/>
    <sheet name="3. melléklet" sheetId="10" r:id="rId7"/>
    <sheet name="4. melléklet" sheetId="11" r:id="rId8"/>
    <sheet name="5. melléklet" sheetId="12" r:id="rId9"/>
    <sheet name="6. melléklet" sheetId="13" r:id="rId10"/>
    <sheet name="7. melléklet" sheetId="14" r:id="rId11"/>
    <sheet name="8. melléklet" sheetId="15" r:id="rId12"/>
    <sheet name="9. melléklet" sheetId="16" r:id="rId13"/>
    <sheet name="10. melléklet" sheetId="17" r:id="rId14"/>
  </sheets>
  <definedNames>
    <definedName name="_xlnm.Print_Area" localSheetId="8">'5. melléklet'!$A$1:$J$38</definedName>
  </definedNames>
  <calcPr calcId="125725"/>
</workbook>
</file>

<file path=xl/calcChain.xml><?xml version="1.0" encoding="utf-8"?>
<calcChain xmlns="http://schemas.openxmlformats.org/spreadsheetml/2006/main">
  <c r="N24" i="11"/>
  <c r="AG22" i="7"/>
  <c r="B11" i="17"/>
  <c r="D25" i="12" l="1"/>
  <c r="E25"/>
  <c r="F25"/>
  <c r="C25"/>
  <c r="M24" i="11"/>
  <c r="L24"/>
  <c r="K24"/>
  <c r="J24"/>
  <c r="I24"/>
  <c r="G24"/>
  <c r="F24"/>
  <c r="E24"/>
  <c r="D24"/>
  <c r="C24"/>
  <c r="B24"/>
  <c r="D117" i="8"/>
  <c r="E117"/>
  <c r="F117"/>
  <c r="C117"/>
  <c r="D115"/>
  <c r="E115"/>
  <c r="F115"/>
  <c r="D116"/>
  <c r="E116"/>
  <c r="F116"/>
  <c r="C116"/>
  <c r="C115"/>
  <c r="D114"/>
  <c r="E114"/>
  <c r="F114"/>
  <c r="C114"/>
  <c r="D112"/>
  <c r="E112"/>
  <c r="F112"/>
  <c r="D113"/>
  <c r="E113"/>
  <c r="F113"/>
  <c r="C113"/>
  <c r="C112"/>
  <c r="D111"/>
  <c r="E111"/>
  <c r="F111"/>
  <c r="C111"/>
  <c r="D110"/>
  <c r="E110"/>
  <c r="F110"/>
  <c r="C110"/>
  <c r="D109"/>
  <c r="E109"/>
  <c r="F109"/>
  <c r="C109"/>
  <c r="D108"/>
  <c r="E108"/>
  <c r="F108"/>
  <c r="C108"/>
  <c r="C107"/>
  <c r="D107"/>
  <c r="E107"/>
  <c r="F107"/>
  <c r="D106"/>
  <c r="E106"/>
  <c r="F106"/>
  <c r="C106"/>
  <c r="D103"/>
  <c r="E103"/>
  <c r="F103"/>
  <c r="C103"/>
  <c r="D97"/>
  <c r="E97"/>
  <c r="F97"/>
  <c r="C97"/>
  <c r="D91"/>
  <c r="E91"/>
  <c r="F91"/>
  <c r="C91"/>
  <c r="D85"/>
  <c r="E85"/>
  <c r="F85"/>
  <c r="C85"/>
  <c r="D72" l="1"/>
  <c r="E72"/>
  <c r="F72"/>
  <c r="C72"/>
  <c r="D20"/>
  <c r="E20"/>
  <c r="F20"/>
  <c r="F73" i="19"/>
  <c r="E73"/>
  <c r="D73"/>
  <c r="C73"/>
  <c r="F72"/>
  <c r="E72"/>
  <c r="D72"/>
  <c r="C72"/>
  <c r="F71"/>
  <c r="E71"/>
  <c r="D71"/>
  <c r="C71"/>
  <c r="F70"/>
  <c r="E70"/>
  <c r="D70"/>
  <c r="C70"/>
  <c r="F69"/>
  <c r="E69"/>
  <c r="D69"/>
  <c r="C69"/>
  <c r="F68"/>
  <c r="E68"/>
  <c r="D68"/>
  <c r="C68"/>
  <c r="F67"/>
  <c r="E67"/>
  <c r="D67"/>
  <c r="C67"/>
  <c r="F66"/>
  <c r="E66"/>
  <c r="D66"/>
  <c r="C66"/>
  <c r="F65"/>
  <c r="E65"/>
  <c r="D65"/>
  <c r="C65"/>
  <c r="F64"/>
  <c r="E64"/>
  <c r="D64"/>
  <c r="C64"/>
  <c r="F63"/>
  <c r="F74" s="1"/>
  <c r="E63"/>
  <c r="E74" s="1"/>
  <c r="D63"/>
  <c r="D74" s="1"/>
  <c r="C63"/>
  <c r="C74" s="1"/>
  <c r="F60"/>
  <c r="E60"/>
  <c r="D60"/>
  <c r="C60"/>
  <c r="F56"/>
  <c r="E56"/>
  <c r="D56"/>
  <c r="C56"/>
  <c r="F52"/>
  <c r="E52"/>
  <c r="D52"/>
  <c r="C52"/>
  <c r="F48"/>
  <c r="E48"/>
  <c r="D48"/>
  <c r="C48"/>
  <c r="F44"/>
  <c r="E44"/>
  <c r="D44"/>
  <c r="C44"/>
  <c r="F40"/>
  <c r="E40"/>
  <c r="D40"/>
  <c r="C40"/>
  <c r="F36"/>
  <c r="E36"/>
  <c r="D36"/>
  <c r="C36"/>
  <c r="F30"/>
  <c r="E30"/>
  <c r="D30"/>
  <c r="C30"/>
  <c r="F24"/>
  <c r="E24"/>
  <c r="D24"/>
  <c r="C24"/>
  <c r="F20"/>
  <c r="E20"/>
  <c r="D20"/>
  <c r="C20"/>
  <c r="F16"/>
  <c r="E16"/>
  <c r="D16"/>
  <c r="C16"/>
  <c r="C18" i="18"/>
  <c r="N21" i="11"/>
  <c r="N22"/>
  <c r="N23"/>
  <c r="H24"/>
  <c r="AG48" i="7"/>
  <c r="AH48"/>
  <c r="AI48"/>
  <c r="AJ48"/>
  <c r="AJ307" s="1"/>
  <c r="AI168"/>
  <c r="AH31"/>
  <c r="AI31"/>
  <c r="AJ31"/>
  <c r="AH83"/>
  <c r="AI83"/>
  <c r="AJ83"/>
  <c r="AH75"/>
  <c r="AH63"/>
  <c r="AG88"/>
  <c r="AH264"/>
  <c r="AI264"/>
  <c r="AJ264"/>
  <c r="AH265"/>
  <c r="AI265"/>
  <c r="AJ265"/>
  <c r="AH266"/>
  <c r="AI266"/>
  <c r="AJ266"/>
  <c r="AH267"/>
  <c r="AI267"/>
  <c r="AJ267"/>
  <c r="AH268"/>
  <c r="AI268"/>
  <c r="AJ268"/>
  <c r="AH269"/>
  <c r="AI269"/>
  <c r="AJ269"/>
  <c r="AH270"/>
  <c r="AI270"/>
  <c r="AJ270"/>
  <c r="AH271"/>
  <c r="AI271"/>
  <c r="AJ271"/>
  <c r="AH272"/>
  <c r="AI272"/>
  <c r="AJ272"/>
  <c r="AH273"/>
  <c r="AI273"/>
  <c r="AJ273"/>
  <c r="AH274"/>
  <c r="AI274"/>
  <c r="AJ274"/>
  <c r="AH275"/>
  <c r="AI275"/>
  <c r="AJ275"/>
  <c r="AH276"/>
  <c r="AI276"/>
  <c r="AJ276"/>
  <c r="AH278"/>
  <c r="AI278"/>
  <c r="AJ278"/>
  <c r="AH279"/>
  <c r="AI279"/>
  <c r="AJ279"/>
  <c r="AH280"/>
  <c r="AI280"/>
  <c r="AJ280"/>
  <c r="AH283"/>
  <c r="AI283"/>
  <c r="AJ283"/>
  <c r="AH284"/>
  <c r="AI284"/>
  <c r="AJ284"/>
  <c r="AH285"/>
  <c r="AI285"/>
  <c r="AJ285"/>
  <c r="AH286"/>
  <c r="AI286"/>
  <c r="AJ286"/>
  <c r="AH288"/>
  <c r="AI288"/>
  <c r="AJ288"/>
  <c r="AH289"/>
  <c r="AI289"/>
  <c r="AJ289"/>
  <c r="AH291"/>
  <c r="AI291"/>
  <c r="AJ291"/>
  <c r="AH292"/>
  <c r="AI292"/>
  <c r="AJ292"/>
  <c r="AH293"/>
  <c r="AI293"/>
  <c r="AJ293"/>
  <c r="AH294"/>
  <c r="AI294"/>
  <c r="AJ294"/>
  <c r="AH295"/>
  <c r="AI295"/>
  <c r="AJ295"/>
  <c r="AH296"/>
  <c r="AI296"/>
  <c r="AJ296"/>
  <c r="AH297"/>
  <c r="AI297"/>
  <c r="AJ297"/>
  <c r="AH299"/>
  <c r="AI299"/>
  <c r="AJ299"/>
  <c r="AH300"/>
  <c r="AI300"/>
  <c r="AJ300"/>
  <c r="AH302"/>
  <c r="AI302"/>
  <c r="AJ302"/>
  <c r="AH303"/>
  <c r="AI303"/>
  <c r="AJ303"/>
  <c r="AH304"/>
  <c r="AI304"/>
  <c r="AJ304"/>
  <c r="AH305"/>
  <c r="AI305"/>
  <c r="AJ305"/>
  <c r="AH306"/>
  <c r="AI306"/>
  <c r="AJ306"/>
  <c r="AH309"/>
  <c r="AI309"/>
  <c r="AJ309"/>
  <c r="AH310"/>
  <c r="AI310"/>
  <c r="AJ310"/>
  <c r="AH311"/>
  <c r="AI311"/>
  <c r="AJ311"/>
  <c r="AH312"/>
  <c r="AI312"/>
  <c r="AJ312"/>
  <c r="AH313"/>
  <c r="AI313"/>
  <c r="AJ313"/>
  <c r="AH314"/>
  <c r="AI314"/>
  <c r="AJ314"/>
  <c r="AH315"/>
  <c r="AI315"/>
  <c r="AJ315"/>
  <c r="AH316"/>
  <c r="AI316"/>
  <c r="AJ316"/>
  <c r="AH318"/>
  <c r="AI318"/>
  <c r="AJ318"/>
  <c r="AH319"/>
  <c r="AI319"/>
  <c r="AJ319"/>
  <c r="AH320"/>
  <c r="AI320"/>
  <c r="AJ320"/>
  <c r="AH321"/>
  <c r="AI321"/>
  <c r="AJ321"/>
  <c r="AH323"/>
  <c r="AI323"/>
  <c r="AJ323"/>
  <c r="AH324"/>
  <c r="AI324"/>
  <c r="AJ324"/>
  <c r="AH325"/>
  <c r="AI325"/>
  <c r="AJ325"/>
  <c r="AH326"/>
  <c r="AI326"/>
  <c r="AJ326"/>
  <c r="AH327"/>
  <c r="AI327"/>
  <c r="AJ327"/>
  <c r="AH328"/>
  <c r="AI328"/>
  <c r="AJ328"/>
  <c r="AH329"/>
  <c r="AI329"/>
  <c r="AJ329"/>
  <c r="AH330"/>
  <c r="AI330"/>
  <c r="AJ330"/>
  <c r="AH331"/>
  <c r="AI331"/>
  <c r="AJ331"/>
  <c r="AH332"/>
  <c r="AI332"/>
  <c r="AJ332"/>
  <c r="AH333"/>
  <c r="AI333"/>
  <c r="AJ333"/>
  <c r="AH335"/>
  <c r="AI335"/>
  <c r="AJ335"/>
  <c r="AH336"/>
  <c r="AI336"/>
  <c r="AJ336"/>
  <c r="AH337"/>
  <c r="AI337"/>
  <c r="AJ337"/>
  <c r="AH338"/>
  <c r="AI338"/>
  <c r="AJ338"/>
  <c r="AH339"/>
  <c r="AI339"/>
  <c r="AJ339"/>
  <c r="AH340"/>
  <c r="AI340"/>
  <c r="AJ340"/>
  <c r="AH341"/>
  <c r="AI341"/>
  <c r="AJ341"/>
  <c r="AH343"/>
  <c r="AI343"/>
  <c r="AJ343"/>
  <c r="AH344"/>
  <c r="AI344"/>
  <c r="AJ344"/>
  <c r="AH345"/>
  <c r="AI345"/>
  <c r="AJ345"/>
  <c r="AH346"/>
  <c r="AI346"/>
  <c r="AJ346"/>
  <c r="AH348"/>
  <c r="AI348"/>
  <c r="AJ348"/>
  <c r="AH349"/>
  <c r="AI349"/>
  <c r="AJ349"/>
  <c r="AH350"/>
  <c r="AI350"/>
  <c r="AJ350"/>
  <c r="AH351"/>
  <c r="AI351"/>
  <c r="AJ351"/>
  <c r="AH352"/>
  <c r="AI352"/>
  <c r="AJ352"/>
  <c r="AH353"/>
  <c r="AI353"/>
  <c r="AJ353"/>
  <c r="AH354"/>
  <c r="AI354"/>
  <c r="AJ354"/>
  <c r="AH355"/>
  <c r="AI355"/>
  <c r="AJ355"/>
  <c r="AH356"/>
  <c r="AI356"/>
  <c r="AJ356"/>
  <c r="AH359"/>
  <c r="AI359"/>
  <c r="AJ359"/>
  <c r="AH360"/>
  <c r="AI360"/>
  <c r="AJ360"/>
  <c r="AH361"/>
  <c r="AI361"/>
  <c r="AJ361"/>
  <c r="AH363"/>
  <c r="AI363"/>
  <c r="AJ363"/>
  <c r="AH364"/>
  <c r="AI364"/>
  <c r="AJ364"/>
  <c r="AH365"/>
  <c r="AI365"/>
  <c r="AJ365"/>
  <c r="AH366"/>
  <c r="AI366"/>
  <c r="AJ366"/>
  <c r="AH367"/>
  <c r="AI367"/>
  <c r="AJ367"/>
  <c r="AH368"/>
  <c r="AI368"/>
  <c r="AJ368"/>
  <c r="AH370"/>
  <c r="AI370"/>
  <c r="AJ370"/>
  <c r="AH371"/>
  <c r="AI371"/>
  <c r="AJ371"/>
  <c r="AH372"/>
  <c r="AI372"/>
  <c r="AJ372"/>
  <c r="AH373"/>
  <c r="AI373"/>
  <c r="AJ373"/>
  <c r="AH374"/>
  <c r="AI374"/>
  <c r="AJ374"/>
  <c r="AH375"/>
  <c r="AI375"/>
  <c r="AJ375"/>
  <c r="AH376"/>
  <c r="AI376"/>
  <c r="AJ376"/>
  <c r="AH377"/>
  <c r="AI377"/>
  <c r="AJ377"/>
  <c r="AH380"/>
  <c r="AI380"/>
  <c r="AJ380"/>
  <c r="AH381"/>
  <c r="AI381"/>
  <c r="AJ381"/>
  <c r="AH382"/>
  <c r="AI382"/>
  <c r="AJ382"/>
  <c r="AH383"/>
  <c r="AI383"/>
  <c r="AJ383"/>
  <c r="AH384"/>
  <c r="AI384"/>
  <c r="AJ384"/>
  <c r="AH386"/>
  <c r="AI386"/>
  <c r="AJ386"/>
  <c r="AH387"/>
  <c r="AI387"/>
  <c r="AJ387"/>
  <c r="AG265"/>
  <c r="AG266"/>
  <c r="AG267"/>
  <c r="AG268"/>
  <c r="AG269"/>
  <c r="AG270"/>
  <c r="AG271"/>
  <c r="AG272"/>
  <c r="AG273"/>
  <c r="AG274"/>
  <c r="AG275"/>
  <c r="AG276"/>
  <c r="AG278"/>
  <c r="AG279"/>
  <c r="AG280"/>
  <c r="AG283"/>
  <c r="AG284"/>
  <c r="AG285"/>
  <c r="AG286"/>
  <c r="AG288"/>
  <c r="AG289"/>
  <c r="AG291"/>
  <c r="AG292"/>
  <c r="AG293"/>
  <c r="AG294"/>
  <c r="AG295"/>
  <c r="AG296"/>
  <c r="AG297"/>
  <c r="AG299"/>
  <c r="AG300"/>
  <c r="AG302"/>
  <c r="AG303"/>
  <c r="AG304"/>
  <c r="AG305"/>
  <c r="AG306"/>
  <c r="AG309"/>
  <c r="AG310"/>
  <c r="AG311"/>
  <c r="AG312"/>
  <c r="AG313"/>
  <c r="AG314"/>
  <c r="AG315"/>
  <c r="AG316"/>
  <c r="AG318"/>
  <c r="AG319"/>
  <c r="AG320"/>
  <c r="AG321"/>
  <c r="AG323"/>
  <c r="AG324"/>
  <c r="AG325"/>
  <c r="AG326"/>
  <c r="AG327"/>
  <c r="AG328"/>
  <c r="AG329"/>
  <c r="AG330"/>
  <c r="AG331"/>
  <c r="AG332"/>
  <c r="AG333"/>
  <c r="AG335"/>
  <c r="AG336"/>
  <c r="AG337"/>
  <c r="AG338"/>
  <c r="AG339"/>
  <c r="AG340"/>
  <c r="AG341"/>
  <c r="AG343"/>
  <c r="AG344"/>
  <c r="AG345"/>
  <c r="AG346"/>
  <c r="AG348"/>
  <c r="AG349"/>
  <c r="AG350"/>
  <c r="AG351"/>
  <c r="AG352"/>
  <c r="AG353"/>
  <c r="AG354"/>
  <c r="AG355"/>
  <c r="AG356"/>
  <c r="AG359"/>
  <c r="AG360"/>
  <c r="AG361"/>
  <c r="AG363"/>
  <c r="AG364"/>
  <c r="AG365"/>
  <c r="AG366"/>
  <c r="AG367"/>
  <c r="AG368"/>
  <c r="AG370"/>
  <c r="AG371"/>
  <c r="AG372"/>
  <c r="AG373"/>
  <c r="AG374"/>
  <c r="AG375"/>
  <c r="AG376"/>
  <c r="AG377"/>
  <c r="AG380"/>
  <c r="AG381"/>
  <c r="AG382"/>
  <c r="AG383"/>
  <c r="AG384"/>
  <c r="AG386"/>
  <c r="AG387"/>
  <c r="AG264"/>
  <c r="AJ255"/>
  <c r="AI255"/>
  <c r="AH255"/>
  <c r="AG255"/>
  <c r="AJ248"/>
  <c r="AI248"/>
  <c r="AH248"/>
  <c r="AG248"/>
  <c r="AJ239"/>
  <c r="AI239"/>
  <c r="AH239"/>
  <c r="AG239"/>
  <c r="AJ232"/>
  <c r="AJ249" s="1"/>
  <c r="AJ258" s="1"/>
  <c r="AI232"/>
  <c r="AI249" s="1"/>
  <c r="AI258" s="1"/>
  <c r="AH232"/>
  <c r="AH249" s="1"/>
  <c r="AH258" s="1"/>
  <c r="AG232"/>
  <c r="AG249" s="1"/>
  <c r="AG258" s="1"/>
  <c r="AJ227"/>
  <c r="AI227"/>
  <c r="AH227"/>
  <c r="AG227"/>
  <c r="AJ217"/>
  <c r="AI217"/>
  <c r="AH217"/>
  <c r="AG217"/>
  <c r="AG347" s="1"/>
  <c r="AJ212"/>
  <c r="AI212"/>
  <c r="AH212"/>
  <c r="AG212"/>
  <c r="AJ192"/>
  <c r="AJ204" s="1"/>
  <c r="AI192"/>
  <c r="AI204" s="1"/>
  <c r="AH192"/>
  <c r="AH204" s="1"/>
  <c r="AG192"/>
  <c r="AG204" s="1"/>
  <c r="AJ187"/>
  <c r="AI187"/>
  <c r="AH187"/>
  <c r="AG187"/>
  <c r="AJ177"/>
  <c r="AI177"/>
  <c r="AI307" s="1"/>
  <c r="AH177"/>
  <c r="AG177"/>
  <c r="AJ171"/>
  <c r="AI171"/>
  <c r="AH171"/>
  <c r="AG171"/>
  <c r="AJ168"/>
  <c r="AH168"/>
  <c r="AG168"/>
  <c r="AJ160"/>
  <c r="AJ290" s="1"/>
  <c r="AI160"/>
  <c r="AI290" s="1"/>
  <c r="AH160"/>
  <c r="AH290" s="1"/>
  <c r="AG160"/>
  <c r="AJ157"/>
  <c r="AI157"/>
  <c r="AH157"/>
  <c r="AG157"/>
  <c r="AJ151"/>
  <c r="AI151"/>
  <c r="AH151"/>
  <c r="AG151"/>
  <c r="AJ147"/>
  <c r="AJ152" s="1"/>
  <c r="AI147"/>
  <c r="AI152" s="1"/>
  <c r="AH147"/>
  <c r="AH152" s="1"/>
  <c r="AG147"/>
  <c r="AH18"/>
  <c r="AI18"/>
  <c r="AI277" s="1"/>
  <c r="AJ18"/>
  <c r="AJ277" s="1"/>
  <c r="AH22"/>
  <c r="AH281" s="1"/>
  <c r="AI22"/>
  <c r="AJ22"/>
  <c r="AJ281" s="1"/>
  <c r="AH28"/>
  <c r="AI28"/>
  <c r="AI287" s="1"/>
  <c r="AJ28"/>
  <c r="AH39"/>
  <c r="AI39"/>
  <c r="AJ39"/>
  <c r="AJ298" s="1"/>
  <c r="AH42"/>
  <c r="AH301" s="1"/>
  <c r="AI42"/>
  <c r="AI301" s="1"/>
  <c r="AJ42"/>
  <c r="AJ301" s="1"/>
  <c r="AH58"/>
  <c r="AH317" s="1"/>
  <c r="AI58"/>
  <c r="AI317" s="1"/>
  <c r="AJ58"/>
  <c r="AJ317" s="1"/>
  <c r="AI63"/>
  <c r="AI75" s="1"/>
  <c r="AI334" s="1"/>
  <c r="AJ63"/>
  <c r="AJ322" s="1"/>
  <c r="AH342"/>
  <c r="AH88"/>
  <c r="AH347" s="1"/>
  <c r="AI88"/>
  <c r="AI347" s="1"/>
  <c r="AJ88"/>
  <c r="AJ347" s="1"/>
  <c r="AH98"/>
  <c r="AH357" s="1"/>
  <c r="AI98"/>
  <c r="AJ98"/>
  <c r="AJ357" s="1"/>
  <c r="AH103"/>
  <c r="AH362" s="1"/>
  <c r="AI103"/>
  <c r="AJ103"/>
  <c r="AJ362" s="1"/>
  <c r="AH110"/>
  <c r="AH369" s="1"/>
  <c r="AI110"/>
  <c r="AI369" s="1"/>
  <c r="AJ110"/>
  <c r="AJ369" s="1"/>
  <c r="AH119"/>
  <c r="AH378" s="1"/>
  <c r="AI119"/>
  <c r="AI378" s="1"/>
  <c r="AJ119"/>
  <c r="AJ378" s="1"/>
  <c r="AH126"/>
  <c r="AH385" s="1"/>
  <c r="AI126"/>
  <c r="AI385" s="1"/>
  <c r="AJ126"/>
  <c r="AJ385" s="1"/>
  <c r="AG126"/>
  <c r="AG385" s="1"/>
  <c r="AG119"/>
  <c r="AG110"/>
  <c r="AG369" s="1"/>
  <c r="AG103"/>
  <c r="AG98"/>
  <c r="AG357" s="1"/>
  <c r="AG83"/>
  <c r="AG342" s="1"/>
  <c r="AG63"/>
  <c r="AG58"/>
  <c r="AG317" s="1"/>
  <c r="AG301"/>
  <c r="H12" i="16"/>
  <c r="L9" i="13"/>
  <c r="K9"/>
  <c r="J9"/>
  <c r="I9"/>
  <c r="H9"/>
  <c r="G9"/>
  <c r="F9"/>
  <c r="D9"/>
  <c r="C9"/>
  <c r="M8"/>
  <c r="M9" s="1"/>
  <c r="F17" i="12"/>
  <c r="F33" s="1"/>
  <c r="E17"/>
  <c r="E33" s="1"/>
  <c r="D17"/>
  <c r="D33" s="1"/>
  <c r="C17"/>
  <c r="C33" s="1"/>
  <c r="F15"/>
  <c r="F16" s="1"/>
  <c r="F34" s="1"/>
  <c r="E15"/>
  <c r="E16" s="1"/>
  <c r="E34" s="1"/>
  <c r="D15"/>
  <c r="D16" s="1"/>
  <c r="D34" s="1"/>
  <c r="C15"/>
  <c r="C16" s="1"/>
  <c r="C34" s="1"/>
  <c r="N20" i="11"/>
  <c r="N19"/>
  <c r="N18"/>
  <c r="N17"/>
  <c r="N16"/>
  <c r="N15"/>
  <c r="M13"/>
  <c r="L13"/>
  <c r="K13"/>
  <c r="J13"/>
  <c r="I13"/>
  <c r="H13"/>
  <c r="G13"/>
  <c r="F13"/>
  <c r="E13"/>
  <c r="D13"/>
  <c r="C13"/>
  <c r="B13"/>
  <c r="N12"/>
  <c r="N11"/>
  <c r="N10"/>
  <c r="N9"/>
  <c r="N8"/>
  <c r="N7"/>
  <c r="F19" i="10"/>
  <c r="F21" s="1"/>
  <c r="F24"/>
  <c r="L19"/>
  <c r="L21" s="1"/>
  <c r="L13"/>
  <c r="L15" s="1"/>
  <c r="F12"/>
  <c r="F15" s="1"/>
  <c r="C14" i="9"/>
  <c r="F44" i="8"/>
  <c r="AG211" i="2"/>
  <c r="AH211"/>
  <c r="AI211"/>
  <c r="D62" i="8"/>
  <c r="E62"/>
  <c r="F62"/>
  <c r="D44"/>
  <c r="E44"/>
  <c r="D38"/>
  <c r="E38"/>
  <c r="F38"/>
  <c r="C44"/>
  <c r="C38"/>
  <c r="C62"/>
  <c r="F78"/>
  <c r="E78"/>
  <c r="D78"/>
  <c r="C78"/>
  <c r="F66"/>
  <c r="E66"/>
  <c r="D66"/>
  <c r="C66"/>
  <c r="F56"/>
  <c r="E56"/>
  <c r="D56"/>
  <c r="C56"/>
  <c r="F52"/>
  <c r="E52"/>
  <c r="D52"/>
  <c r="C52"/>
  <c r="F48"/>
  <c r="E48"/>
  <c r="D48"/>
  <c r="C48"/>
  <c r="F32"/>
  <c r="E32"/>
  <c r="D32"/>
  <c r="C32"/>
  <c r="F26"/>
  <c r="E26"/>
  <c r="D26"/>
  <c r="C26"/>
  <c r="C20"/>
  <c r="AG39" i="7"/>
  <c r="AG31"/>
  <c r="AG290" s="1"/>
  <c r="AG28"/>
  <c r="AG281"/>
  <c r="AG18"/>
  <c r="AH307" l="1"/>
  <c r="AH178"/>
  <c r="AH228" s="1"/>
  <c r="AH259" s="1"/>
  <c r="E9" i="13"/>
  <c r="L23" i="10"/>
  <c r="F23"/>
  <c r="AH298" i="7"/>
  <c r="AH277"/>
  <c r="AJ342"/>
  <c r="AJ178"/>
  <c r="AJ228" s="1"/>
  <c r="AJ259" s="1"/>
  <c r="AI357"/>
  <c r="AI342"/>
  <c r="AI298"/>
  <c r="AI178"/>
  <c r="AI228" s="1"/>
  <c r="AI259" s="1"/>
  <c r="AI281"/>
  <c r="AH322"/>
  <c r="AG378"/>
  <c r="AG362"/>
  <c r="AG322"/>
  <c r="AG307"/>
  <c r="AG178"/>
  <c r="AG298"/>
  <c r="AG287"/>
  <c r="AG152"/>
  <c r="AG277"/>
  <c r="AJ120"/>
  <c r="AJ75"/>
  <c r="AJ334" s="1"/>
  <c r="AJ49"/>
  <c r="AJ308" s="1"/>
  <c r="AJ287"/>
  <c r="AJ23"/>
  <c r="AI120"/>
  <c r="AI129" s="1"/>
  <c r="AI388" s="1"/>
  <c r="AI362"/>
  <c r="AI322"/>
  <c r="AI49"/>
  <c r="AI23"/>
  <c r="AI282" s="1"/>
  <c r="AH120"/>
  <c r="AH334"/>
  <c r="AH49"/>
  <c r="AH287"/>
  <c r="AH23"/>
  <c r="AH282" s="1"/>
  <c r="AG120"/>
  <c r="AG75"/>
  <c r="AG334" s="1"/>
  <c r="AG49"/>
  <c r="AG23"/>
  <c r="N13" i="11"/>
  <c r="L26" i="10"/>
  <c r="F22"/>
  <c r="F29" s="1"/>
  <c r="L27"/>
  <c r="L22"/>
  <c r="L29" s="1"/>
  <c r="AG209" i="2"/>
  <c r="AH209"/>
  <c r="AI209"/>
  <c r="AG210"/>
  <c r="AH210"/>
  <c r="AI210"/>
  <c r="AG212"/>
  <c r="AH212"/>
  <c r="AI212"/>
  <c r="AG213"/>
  <c r="AH213"/>
  <c r="AI213"/>
  <c r="AG214"/>
  <c r="AH214"/>
  <c r="AI214"/>
  <c r="AG216"/>
  <c r="AH216"/>
  <c r="AI216"/>
  <c r="AG217"/>
  <c r="AH217"/>
  <c r="AI217"/>
  <c r="AG218"/>
  <c r="AH218"/>
  <c r="AI218"/>
  <c r="AG219"/>
  <c r="AH219"/>
  <c r="AI219"/>
  <c r="AG220"/>
  <c r="AH220"/>
  <c r="AI220"/>
  <c r="AG222"/>
  <c r="AH222"/>
  <c r="AI222"/>
  <c r="AG223"/>
  <c r="AH223"/>
  <c r="AI223"/>
  <c r="AG224"/>
  <c r="AH224"/>
  <c r="AI224"/>
  <c r="AG225"/>
  <c r="AH225"/>
  <c r="AI225"/>
  <c r="AG226"/>
  <c r="AH226"/>
  <c r="AI226"/>
  <c r="AG228"/>
  <c r="AH228"/>
  <c r="AI228"/>
  <c r="AG229"/>
  <c r="AH229"/>
  <c r="AI229"/>
  <c r="AG231"/>
  <c r="AH231"/>
  <c r="AI231"/>
  <c r="AG232"/>
  <c r="AH232"/>
  <c r="AI232"/>
  <c r="AG233"/>
  <c r="AH233"/>
  <c r="AI233"/>
  <c r="AG234"/>
  <c r="AH234"/>
  <c r="AI234"/>
  <c r="AG235"/>
  <c r="AH235"/>
  <c r="AI235"/>
  <c r="AG236"/>
  <c r="AH236"/>
  <c r="AI236"/>
  <c r="AG237"/>
  <c r="AH237"/>
  <c r="AI237"/>
  <c r="AG238"/>
  <c r="AH238"/>
  <c r="AI238"/>
  <c r="AG240"/>
  <c r="AH240"/>
  <c r="AI240"/>
  <c r="AG242"/>
  <c r="AH242"/>
  <c r="AI242"/>
  <c r="AG243"/>
  <c r="AH243"/>
  <c r="AI243"/>
  <c r="AG244"/>
  <c r="AH244"/>
  <c r="AI244"/>
  <c r="AG245"/>
  <c r="AH245"/>
  <c r="AI245"/>
  <c r="AG246"/>
  <c r="AH246"/>
  <c r="AI246"/>
  <c r="AG247"/>
  <c r="AH247"/>
  <c r="AI247"/>
  <c r="AG248"/>
  <c r="AH248"/>
  <c r="AI248"/>
  <c r="AG249"/>
  <c r="AH249"/>
  <c r="AI249"/>
  <c r="AG250"/>
  <c r="AH250"/>
  <c r="AI250"/>
  <c r="AG252"/>
  <c r="AH252"/>
  <c r="AI252"/>
  <c r="AG253"/>
  <c r="AH253"/>
  <c r="AI253"/>
  <c r="AG255"/>
  <c r="AH255"/>
  <c r="AI255"/>
  <c r="AG256"/>
  <c r="AH256"/>
  <c r="AI256"/>
  <c r="AG258"/>
  <c r="AH258"/>
  <c r="AI258"/>
  <c r="AG259"/>
  <c r="AH259"/>
  <c r="AI259"/>
  <c r="AG260"/>
  <c r="AH260"/>
  <c r="AI260"/>
  <c r="AG261"/>
  <c r="AH261"/>
  <c r="AI261"/>
  <c r="AG262"/>
  <c r="AH262"/>
  <c r="AI262"/>
  <c r="AG264"/>
  <c r="AH264"/>
  <c r="AI264"/>
  <c r="AG265"/>
  <c r="AH265"/>
  <c r="AI265"/>
  <c r="AG266"/>
  <c r="AH266"/>
  <c r="AI266"/>
  <c r="AG267"/>
  <c r="AH267"/>
  <c r="AI267"/>
  <c r="AG268"/>
  <c r="AH268"/>
  <c r="AI268"/>
  <c r="AG270"/>
  <c r="AH270"/>
  <c r="AI270"/>
  <c r="AG271"/>
  <c r="AH271"/>
  <c r="AI271"/>
  <c r="AG272"/>
  <c r="AH272"/>
  <c r="AI272"/>
  <c r="AG273"/>
  <c r="AH273"/>
  <c r="AI273"/>
  <c r="AG274"/>
  <c r="AH274"/>
  <c r="AI274"/>
  <c r="AF210"/>
  <c r="AF211"/>
  <c r="AF212"/>
  <c r="AF213"/>
  <c r="AF214"/>
  <c r="AF216"/>
  <c r="AF217"/>
  <c r="AF218"/>
  <c r="AF219"/>
  <c r="AF220"/>
  <c r="AF222"/>
  <c r="AF223"/>
  <c r="AF224"/>
  <c r="AF225"/>
  <c r="AF226"/>
  <c r="AF228"/>
  <c r="AF229"/>
  <c r="AF231"/>
  <c r="AF232"/>
  <c r="AF233"/>
  <c r="AF234"/>
  <c r="AF235"/>
  <c r="AF236"/>
  <c r="AF237"/>
  <c r="AF238"/>
  <c r="AF240"/>
  <c r="AF242"/>
  <c r="AF243"/>
  <c r="AF244"/>
  <c r="AF245"/>
  <c r="AF246"/>
  <c r="AF247"/>
  <c r="AF248"/>
  <c r="AF249"/>
  <c r="AF250"/>
  <c r="AF252"/>
  <c r="AF253"/>
  <c r="AF255"/>
  <c r="AF256"/>
  <c r="AF258"/>
  <c r="AF259"/>
  <c r="AF260"/>
  <c r="AF261"/>
  <c r="AF262"/>
  <c r="AF264"/>
  <c r="AF265"/>
  <c r="AF266"/>
  <c r="AF267"/>
  <c r="AF268"/>
  <c r="AF270"/>
  <c r="AF271"/>
  <c r="AF272"/>
  <c r="AF273"/>
  <c r="AF274"/>
  <c r="AF209"/>
  <c r="AG277"/>
  <c r="AH277"/>
  <c r="AI277"/>
  <c r="AG278"/>
  <c r="AH278"/>
  <c r="AI278"/>
  <c r="AG279"/>
  <c r="AH279"/>
  <c r="AI279"/>
  <c r="AG281"/>
  <c r="AH281"/>
  <c r="AI281"/>
  <c r="AG282"/>
  <c r="AH282"/>
  <c r="AI282"/>
  <c r="AG283"/>
  <c r="AH283"/>
  <c r="AI283"/>
  <c r="AG284"/>
  <c r="AH284"/>
  <c r="AI284"/>
  <c r="AG286"/>
  <c r="AH286"/>
  <c r="AI286"/>
  <c r="AG287"/>
  <c r="AH287"/>
  <c r="AI287"/>
  <c r="AG289"/>
  <c r="AH289"/>
  <c r="AI289"/>
  <c r="AG290"/>
  <c r="AH290"/>
  <c r="AI290"/>
  <c r="AG291"/>
  <c r="AH291"/>
  <c r="AI291"/>
  <c r="AG292"/>
  <c r="AH292"/>
  <c r="AI292"/>
  <c r="AG293"/>
  <c r="AH293"/>
  <c r="AI293"/>
  <c r="AG294"/>
  <c r="AH294"/>
  <c r="AI294"/>
  <c r="AG295"/>
  <c r="AH295"/>
  <c r="AI295"/>
  <c r="AG298"/>
  <c r="AH298"/>
  <c r="AI298"/>
  <c r="AG299"/>
  <c r="AH299"/>
  <c r="AI299"/>
  <c r="AG300"/>
  <c r="AH300"/>
  <c r="AI300"/>
  <c r="AG301"/>
  <c r="AH301"/>
  <c r="AI301"/>
  <c r="AG302"/>
  <c r="AH302"/>
  <c r="AI302"/>
  <c r="AG304"/>
  <c r="AH304"/>
  <c r="AI304"/>
  <c r="AG305"/>
  <c r="AH305"/>
  <c r="AI305"/>
  <c r="AF278"/>
  <c r="AF279"/>
  <c r="AF281"/>
  <c r="AF282"/>
  <c r="AF283"/>
  <c r="AF284"/>
  <c r="AF286"/>
  <c r="AF287"/>
  <c r="AF289"/>
  <c r="AF290"/>
  <c r="AF291"/>
  <c r="AF292"/>
  <c r="AF293"/>
  <c r="AF294"/>
  <c r="AF295"/>
  <c r="AF298"/>
  <c r="AF299"/>
  <c r="AF300"/>
  <c r="AF301"/>
  <c r="AF302"/>
  <c r="AF304"/>
  <c r="AF305"/>
  <c r="AF277"/>
  <c r="AI201"/>
  <c r="AH201"/>
  <c r="AG201"/>
  <c r="AF201"/>
  <c r="AI194"/>
  <c r="AH194"/>
  <c r="AG194"/>
  <c r="AF194"/>
  <c r="AI186"/>
  <c r="AH186"/>
  <c r="AG186"/>
  <c r="AF186"/>
  <c r="AI183"/>
  <c r="AH183"/>
  <c r="AG183"/>
  <c r="AF183"/>
  <c r="AI178"/>
  <c r="AH178"/>
  <c r="AG178"/>
  <c r="AF178"/>
  <c r="AF195" s="1"/>
  <c r="AI173"/>
  <c r="AH173"/>
  <c r="AG173"/>
  <c r="AF173"/>
  <c r="AI167"/>
  <c r="AH167"/>
  <c r="AG167"/>
  <c r="AF167"/>
  <c r="AI161"/>
  <c r="AH161"/>
  <c r="AG161"/>
  <c r="AF161"/>
  <c r="AI152"/>
  <c r="AH152"/>
  <c r="AG152"/>
  <c r="AF152"/>
  <c r="AI149"/>
  <c r="AI155" s="1"/>
  <c r="AH149"/>
  <c r="AH155" s="1"/>
  <c r="AG149"/>
  <c r="AG155" s="1"/>
  <c r="AF149"/>
  <c r="AI137"/>
  <c r="AH137"/>
  <c r="AG137"/>
  <c r="AF137"/>
  <c r="AI128"/>
  <c r="AI139" s="1"/>
  <c r="AH128"/>
  <c r="AG128"/>
  <c r="AG139" s="1"/>
  <c r="AF128"/>
  <c r="AI125"/>
  <c r="AH125"/>
  <c r="AG125"/>
  <c r="AF125"/>
  <c r="AI113"/>
  <c r="AI119" s="1"/>
  <c r="AH113"/>
  <c r="AH119" s="1"/>
  <c r="AG113"/>
  <c r="AG119" s="1"/>
  <c r="AF113"/>
  <c r="AF119" s="1"/>
  <c r="AG76"/>
  <c r="AH76"/>
  <c r="AH280" s="1"/>
  <c r="AI76"/>
  <c r="AG81"/>
  <c r="AH81"/>
  <c r="AI81"/>
  <c r="AG84"/>
  <c r="AG288" s="1"/>
  <c r="AH84"/>
  <c r="AH288" s="1"/>
  <c r="AI84"/>
  <c r="AI288" s="1"/>
  <c r="AG92"/>
  <c r="AH92"/>
  <c r="AI92"/>
  <c r="AG99"/>
  <c r="AG303" s="1"/>
  <c r="AH99"/>
  <c r="AH303" s="1"/>
  <c r="AI99"/>
  <c r="AI303" s="1"/>
  <c r="AF99"/>
  <c r="AF303" s="1"/>
  <c r="AF92"/>
  <c r="AF84"/>
  <c r="AF288" s="1"/>
  <c r="AF81"/>
  <c r="AF76"/>
  <c r="AG11"/>
  <c r="AG17" s="1"/>
  <c r="AG221" s="1"/>
  <c r="AH11"/>
  <c r="AI11"/>
  <c r="AI17" s="1"/>
  <c r="AI221" s="1"/>
  <c r="AG23"/>
  <c r="AH23"/>
  <c r="AI23"/>
  <c r="AG26"/>
  <c r="AG230" s="1"/>
  <c r="AH26"/>
  <c r="AI26"/>
  <c r="AI230" s="1"/>
  <c r="AG35"/>
  <c r="AH35"/>
  <c r="AI35"/>
  <c r="AG47"/>
  <c r="AG251" s="1"/>
  <c r="AH47"/>
  <c r="AH251" s="1"/>
  <c r="AI47"/>
  <c r="AI251" s="1"/>
  <c r="AG50"/>
  <c r="AH50"/>
  <c r="AI50"/>
  <c r="AG59"/>
  <c r="AG263" s="1"/>
  <c r="AH59"/>
  <c r="AH263" s="1"/>
  <c r="AI59"/>
  <c r="AI263" s="1"/>
  <c r="AG65"/>
  <c r="AH65"/>
  <c r="AI65"/>
  <c r="AG71"/>
  <c r="AG275" s="1"/>
  <c r="AH71"/>
  <c r="AH275" s="1"/>
  <c r="AI71"/>
  <c r="AI275" s="1"/>
  <c r="AF71"/>
  <c r="AF275" s="1"/>
  <c r="AF65"/>
  <c r="AF59"/>
  <c r="AF263" s="1"/>
  <c r="AF50"/>
  <c r="AF47"/>
  <c r="AF35"/>
  <c r="AF26"/>
  <c r="AF23"/>
  <c r="AF11"/>
  <c r="AH308" i="7" l="1"/>
  <c r="AG174" i="2"/>
  <c r="AI174"/>
  <c r="AI308" i="7"/>
  <c r="L25" i="10"/>
  <c r="AI269" i="2"/>
  <c r="AG269"/>
  <c r="AG308" i="7"/>
  <c r="AG228"/>
  <c r="AG259" s="1"/>
  <c r="AJ379"/>
  <c r="AJ129"/>
  <c r="AJ388" s="1"/>
  <c r="AJ99"/>
  <c r="AJ282"/>
  <c r="AI379"/>
  <c r="AI99"/>
  <c r="AI130" s="1"/>
  <c r="AI389" s="1"/>
  <c r="AH379"/>
  <c r="AH129"/>
  <c r="AH388" s="1"/>
  <c r="AH99"/>
  <c r="AG379"/>
  <c r="AG129"/>
  <c r="AG388" s="1"/>
  <c r="AG99"/>
  <c r="AG282"/>
  <c r="AF285" i="2"/>
  <c r="AF296"/>
  <c r="AH296"/>
  <c r="AH285"/>
  <c r="AH195"/>
  <c r="AH204" s="1"/>
  <c r="AI254"/>
  <c r="AG254"/>
  <c r="AI239"/>
  <c r="AG239"/>
  <c r="AI227"/>
  <c r="AG227"/>
  <c r="AG195"/>
  <c r="AG204" s="1"/>
  <c r="AG205" s="1"/>
  <c r="AI195"/>
  <c r="AI204" s="1"/>
  <c r="AI205" s="1"/>
  <c r="AI296"/>
  <c r="AG296"/>
  <c r="AI285"/>
  <c r="AG285"/>
  <c r="AF204"/>
  <c r="AH269"/>
  <c r="AF269"/>
  <c r="AF155"/>
  <c r="AF254"/>
  <c r="AH254"/>
  <c r="AF139"/>
  <c r="AF239"/>
  <c r="AH239"/>
  <c r="AH227"/>
  <c r="AF227"/>
  <c r="AH215"/>
  <c r="AF215"/>
  <c r="AF93"/>
  <c r="AF102" s="1"/>
  <c r="AI93"/>
  <c r="AI102" s="1"/>
  <c r="AG93"/>
  <c r="AI280"/>
  <c r="AH93"/>
  <c r="AG280"/>
  <c r="AF53"/>
  <c r="AI53"/>
  <c r="AI257" s="1"/>
  <c r="AG53"/>
  <c r="AG257" s="1"/>
  <c r="AF251"/>
  <c r="AH37"/>
  <c r="AF37"/>
  <c r="AH230"/>
  <c r="AF230"/>
  <c r="AG215"/>
  <c r="AI215"/>
  <c r="AH17"/>
  <c r="AH221" s="1"/>
  <c r="AF280"/>
  <c r="AH139"/>
  <c r="AH174" s="1"/>
  <c r="AI37"/>
  <c r="AI241" s="1"/>
  <c r="AG37"/>
  <c r="AG241" s="1"/>
  <c r="AH53"/>
  <c r="AH257" s="1"/>
  <c r="AF17"/>
  <c r="AF221" s="1"/>
  <c r="AF297" l="1"/>
  <c r="AF174"/>
  <c r="AF205" s="1"/>
  <c r="AF241"/>
  <c r="AG297"/>
  <c r="AH205"/>
  <c r="AJ130" i="7"/>
  <c r="AJ389" s="1"/>
  <c r="AJ358"/>
  <c r="AI358"/>
  <c r="AH130"/>
  <c r="AH389" s="1"/>
  <c r="AH358"/>
  <c r="AG358"/>
  <c r="AG130"/>
  <c r="AG389" s="1"/>
  <c r="AF257" i="2"/>
  <c r="AH297"/>
  <c r="AI306"/>
  <c r="AI297"/>
  <c r="AH241"/>
  <c r="AH102"/>
  <c r="AG102"/>
  <c r="AG306" s="1"/>
  <c r="AI72"/>
  <c r="AG72"/>
  <c r="AF72"/>
  <c r="AH72"/>
  <c r="AH306"/>
  <c r="AF306"/>
  <c r="AH276" l="1"/>
  <c r="AH307" s="1"/>
  <c r="AH103"/>
  <c r="AG276"/>
  <c r="AG307" s="1"/>
  <c r="AG103"/>
  <c r="AF276"/>
  <c r="AF307" s="1"/>
  <c r="AF103"/>
  <c r="AI276"/>
  <c r="AI307" s="1"/>
  <c r="AI103"/>
</calcChain>
</file>

<file path=xl/sharedStrings.xml><?xml version="1.0" encoding="utf-8"?>
<sst xmlns="http://schemas.openxmlformats.org/spreadsheetml/2006/main" count="2342" uniqueCount="812">
  <si>
    <t>Rovat megnevezése</t>
  </si>
  <si>
    <t>01</t>
  </si>
  <si>
    <t>Törvény szerinti illetmények, munkabérek</t>
  </si>
  <si>
    <t>K1101</t>
  </si>
  <si>
    <t>02</t>
  </si>
  <si>
    <t>Normatív jutalmak</t>
  </si>
  <si>
    <t>K1102</t>
  </si>
  <si>
    <t>03</t>
  </si>
  <si>
    <t>Céljuttatás, projektprémium</t>
  </si>
  <si>
    <t>K1103</t>
  </si>
  <si>
    <t>04</t>
  </si>
  <si>
    <t>Készenléti, ügyeleti, helyettesítési díj, túlóra, túlszolgálat</t>
  </si>
  <si>
    <t>K1104</t>
  </si>
  <si>
    <t>05</t>
  </si>
  <si>
    <t>Végkielégítés</t>
  </si>
  <si>
    <t>K1105</t>
  </si>
  <si>
    <t>06</t>
  </si>
  <si>
    <t>Jubileumi jutalom</t>
  </si>
  <si>
    <t>K1106</t>
  </si>
  <si>
    <t>07</t>
  </si>
  <si>
    <t>Béren kívüli juttatások</t>
  </si>
  <si>
    <t>K1107</t>
  </si>
  <si>
    <t>08</t>
  </si>
  <si>
    <t>Ruházati költségtérítés</t>
  </si>
  <si>
    <t>K1108</t>
  </si>
  <si>
    <t>09</t>
  </si>
  <si>
    <t>Közlekedési költségtérítés</t>
  </si>
  <si>
    <t>K1109</t>
  </si>
  <si>
    <t>10</t>
  </si>
  <si>
    <t>Egyéb költségtérítések</t>
  </si>
  <si>
    <t>K1110</t>
  </si>
  <si>
    <t>11</t>
  </si>
  <si>
    <t>Lakhatási támogatások</t>
  </si>
  <si>
    <t>K1111</t>
  </si>
  <si>
    <t>12</t>
  </si>
  <si>
    <t>Szociális támogatások</t>
  </si>
  <si>
    <t>K1112</t>
  </si>
  <si>
    <t>13</t>
  </si>
  <si>
    <t>Foglalkoztatottak egyéb személyi juttatásai</t>
  </si>
  <si>
    <t>K1113</t>
  </si>
  <si>
    <t>14</t>
  </si>
  <si>
    <t>Foglalkoztatottak személyi juttatásai (=01+…+13)</t>
  </si>
  <si>
    <t>K11</t>
  </si>
  <si>
    <t>15</t>
  </si>
  <si>
    <t>Választott tisztségviselők juttatásai</t>
  </si>
  <si>
    <t>K121</t>
  </si>
  <si>
    <t>16</t>
  </si>
  <si>
    <t>Munkavégzésre irányuló egyéb jogviszonyban nem saját foglalkoztatottnak fizetett juttatások</t>
  </si>
  <si>
    <t>K122</t>
  </si>
  <si>
    <t>17</t>
  </si>
  <si>
    <t>Egyéb külső személyi juttatások</t>
  </si>
  <si>
    <t>K123</t>
  </si>
  <si>
    <t>18</t>
  </si>
  <si>
    <t>Külső személyi juttatások (=15+16+17)</t>
  </si>
  <si>
    <t>K12</t>
  </si>
  <si>
    <t>19</t>
  </si>
  <si>
    <t>Személyi juttatások (=14+18)</t>
  </si>
  <si>
    <t>K1</t>
  </si>
  <si>
    <t>20</t>
  </si>
  <si>
    <t xml:space="preserve">Munkaadókat terhelő járulékok és szociális hozzájárulási adó                                                                            </t>
  </si>
  <si>
    <t>K2</t>
  </si>
  <si>
    <t>21</t>
  </si>
  <si>
    <t>Szakmai anyagok beszerzése</t>
  </si>
  <si>
    <t>K311</t>
  </si>
  <si>
    <t>22</t>
  </si>
  <si>
    <t>Üzemeltetési anyagok beszerzése</t>
  </si>
  <si>
    <t>K312</t>
  </si>
  <si>
    <t>23</t>
  </si>
  <si>
    <t>Árubeszerzés</t>
  </si>
  <si>
    <t>K313</t>
  </si>
  <si>
    <t>24</t>
  </si>
  <si>
    <t>Készletbeszerzés (=21+22+23)</t>
  </si>
  <si>
    <t>K31</t>
  </si>
  <si>
    <t>25</t>
  </si>
  <si>
    <t>Informatikai szolgáltatások igénybevétele</t>
  </si>
  <si>
    <t>K321</t>
  </si>
  <si>
    <t>26</t>
  </si>
  <si>
    <t>Egyéb kommunikációs szolgáltatások</t>
  </si>
  <si>
    <t>K322</t>
  </si>
  <si>
    <t>27</t>
  </si>
  <si>
    <t>Kommunikációs szolgáltatások (=25+26)</t>
  </si>
  <si>
    <t>K32</t>
  </si>
  <si>
    <t>28</t>
  </si>
  <si>
    <t>Közüzemi díjak</t>
  </si>
  <si>
    <t>K331</t>
  </si>
  <si>
    <t>29</t>
  </si>
  <si>
    <t>Vásárolt élelmezés</t>
  </si>
  <si>
    <t>K332</t>
  </si>
  <si>
    <t>30</t>
  </si>
  <si>
    <t>Bérleti és lízing díjak</t>
  </si>
  <si>
    <t>K333</t>
  </si>
  <si>
    <t>31</t>
  </si>
  <si>
    <t>Karbantartási, kisjavítási szolgáltatások</t>
  </si>
  <si>
    <t>K334</t>
  </si>
  <si>
    <t>32</t>
  </si>
  <si>
    <t>Közvetített szolgáltatások</t>
  </si>
  <si>
    <t>K335</t>
  </si>
  <si>
    <t>33</t>
  </si>
  <si>
    <t xml:space="preserve">Szakmai tevékenységet segítő szolgáltatások </t>
  </si>
  <si>
    <t>K336</t>
  </si>
  <si>
    <t>34</t>
  </si>
  <si>
    <t>Egyéb szolgáltatások</t>
  </si>
  <si>
    <t>K337</t>
  </si>
  <si>
    <t>35</t>
  </si>
  <si>
    <t>Szolgáltatási kiadások (=28+…+34)</t>
  </si>
  <si>
    <t>K33</t>
  </si>
  <si>
    <t>36</t>
  </si>
  <si>
    <t>Kiküldetések kiadásai</t>
  </si>
  <si>
    <t>K341</t>
  </si>
  <si>
    <t>37</t>
  </si>
  <si>
    <t>Reklám- és propagandakiadások</t>
  </si>
  <si>
    <t>K342</t>
  </si>
  <si>
    <t>38</t>
  </si>
  <si>
    <t>Kiküldetések, reklám- és propagandakiadások (=36+37)</t>
  </si>
  <si>
    <t>K34</t>
  </si>
  <si>
    <t>39</t>
  </si>
  <si>
    <t>Működési célú előzetesen felszámított általános forgalmi adó</t>
  </si>
  <si>
    <t>K351</t>
  </si>
  <si>
    <t>40</t>
  </si>
  <si>
    <t xml:space="preserve">Fizetendő általános forgalmi adó </t>
  </si>
  <si>
    <t>K352</t>
  </si>
  <si>
    <t>41</t>
  </si>
  <si>
    <t xml:space="preserve">Kamatkiadások </t>
  </si>
  <si>
    <t>K353</t>
  </si>
  <si>
    <t>42</t>
  </si>
  <si>
    <t>Egyéb pénzügyi műveletek kiadásai</t>
  </si>
  <si>
    <t>K354</t>
  </si>
  <si>
    <t>43</t>
  </si>
  <si>
    <t>Egyéb dologi kiadások</t>
  </si>
  <si>
    <t>K355</t>
  </si>
  <si>
    <t>44</t>
  </si>
  <si>
    <t>Különféle befizetések és egyéb dologi kiadások (=39+…+43)</t>
  </si>
  <si>
    <t>K35</t>
  </si>
  <si>
    <t>45</t>
  </si>
  <si>
    <t>Dologi kiadások (=24+27+35+38+44)</t>
  </si>
  <si>
    <t>K3</t>
  </si>
  <si>
    <t>46</t>
  </si>
  <si>
    <t>Társadalombiztosítási ellátások</t>
  </si>
  <si>
    <t>K41</t>
  </si>
  <si>
    <t>47</t>
  </si>
  <si>
    <t>Családi támogatások</t>
  </si>
  <si>
    <t>K42</t>
  </si>
  <si>
    <t>48</t>
  </si>
  <si>
    <t>Pénzbeli kárpótlások, kártérítések</t>
  </si>
  <si>
    <t>K43</t>
  </si>
  <si>
    <t>49</t>
  </si>
  <si>
    <t>Betegséggel kapcsolatos (nem társadalombiztosítási) ellátások</t>
  </si>
  <si>
    <t>K44</t>
  </si>
  <si>
    <t>50</t>
  </si>
  <si>
    <t>Foglalkoztatással, munkanélküliséggel kapcsolatos ellátások</t>
  </si>
  <si>
    <t>K45</t>
  </si>
  <si>
    <t>51</t>
  </si>
  <si>
    <t>Lakhatással kapcsolatos ellátások</t>
  </si>
  <si>
    <t>K46</t>
  </si>
  <si>
    <t>52</t>
  </si>
  <si>
    <t>Intézményi ellátottak pénzbeli juttatásai</t>
  </si>
  <si>
    <t>K47</t>
  </si>
  <si>
    <t>53</t>
  </si>
  <si>
    <t>Egyéb nem intézményi ellátások</t>
  </si>
  <si>
    <t>K48</t>
  </si>
  <si>
    <t>54</t>
  </si>
  <si>
    <t>Ellátottak pénzbeli juttatásai (=46+...+53)</t>
  </si>
  <si>
    <t>K4</t>
  </si>
  <si>
    <t>55</t>
  </si>
  <si>
    <t>Nemzetközi kötelezettségek</t>
  </si>
  <si>
    <t>K501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</si>
  <si>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</si>
  <si>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</si>
  <si>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</si>
  <si>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</si>
  <si>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</si>
  <si>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</si>
  <si>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 (=56+57+58)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</si>
  <si>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</si>
  <si>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</si>
  <si>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</si>
  <si>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</si>
  <si>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</si>
  <si>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</si>
  <si>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</si>
  <si>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</si>
  <si>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</si>
  <si>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</si>
  <si>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</si>
  <si>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</si>
  <si>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</si>
  <si>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</si>
  <si>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</si>
  <si>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</si>
  <si>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</si>
  <si>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</si>
  <si>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</si>
  <si>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</t>
  </si>
  <si>
    <t>K512</t>
  </si>
  <si>
    <t>Tartalékok</t>
  </si>
  <si>
    <t>K513</t>
  </si>
  <si>
    <t>Egyéb működési célú kiadások (=55+59+…+70)</t>
  </si>
  <si>
    <t>K5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</si>
  <si>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</si>
  <si>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</si>
  <si>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</si>
  <si>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</si>
  <si>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</si>
  <si>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</si>
  <si>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</si>
  <si>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</si>
  <si>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</si>
  <si>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</si>
  <si>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</si>
  <si>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</si>
  <si>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</si>
  <si>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</si>
  <si>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(=72+…+78)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</si>
  <si>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</si>
  <si>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</si>
  <si>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</si>
  <si>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</si>
  <si>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</si>
  <si>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</si>
  <si>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</si>
  <si>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</si>
  <si>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</si>
  <si>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(=80+...+83)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</si>
  <si>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</si>
  <si>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</si>
  <si>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</si>
  <si>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</t>
  </si>
  <si>
    <t>K82</t>
  </si>
  <si>
    <t>Felhalmozási célú visszatérítendő támogatások, kölcsönök törlesztése államháztartáson belülre</t>
  </si>
  <si>
    <t>K83</t>
  </si>
  <si>
    <t>Egyéb felhalmozási célú támogatások államháztartáson belülre</t>
  </si>
  <si>
    <t>K84</t>
  </si>
  <si>
    <t>Felhalmozási célú garancia- és kezességvállalásból származó kifizetés államháztartáson kívülre</t>
  </si>
  <si>
    <t>K85</t>
  </si>
  <si>
    <t>Felhalmozási célú visszatérítendő támogatások, kölcsönök nyújtása államháztartáson kívülre</t>
  </si>
  <si>
    <t>K86</t>
  </si>
  <si>
    <t>Lakástámogatás</t>
  </si>
  <si>
    <t>K87</t>
  </si>
  <si>
    <t>Felhalmozási célú támogatások az Európai Uniónak</t>
  </si>
  <si>
    <t>K88</t>
  </si>
  <si>
    <t xml:space="preserve">Egyéb felhalmozási célú támogatások államháztartáson kívülre </t>
  </si>
  <si>
    <t>K89</t>
  </si>
  <si>
    <t>Egyéb felhalmozási célú kiadások (=85+…+93)</t>
  </si>
  <si>
    <t>K8</t>
  </si>
  <si>
    <t>Költségvetési kiadások (=19+20+45+54+71+79+84+94)</t>
  </si>
  <si>
    <t>K1-K8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</si>
  <si>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</si>
  <si>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</si>
  <si>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</si>
  <si>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</si>
  <si>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gyermekjóléti és gyermekétkeztetési feladatainak támogatása</t>
  </si>
  <si>
    <t>B113</t>
  </si>
  <si>
    <t>Települési önkormányzatok kulturális feladatainak támogatása</t>
  </si>
  <si>
    <t>B114</t>
  </si>
  <si>
    <t>Működési célú költségvetési támogatások és kiegészítő támogatások</t>
  </si>
  <si>
    <t>B115</t>
  </si>
  <si>
    <t>Elszámolásból származó bevételek</t>
  </si>
  <si>
    <t>B116</t>
  </si>
  <si>
    <t>Önkormányzatok működési támogatásai (=01+…+06)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</si>
  <si>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</si>
  <si>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</si>
  <si>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</si>
  <si>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</si>
  <si>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</si>
  <si>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</si>
  <si>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</si>
  <si>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</si>
  <si>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</si>
  <si>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t>Egyéb működési célú támogatások bevételei államháztartáson belülről</t>
  </si>
  <si>
    <t>B16</t>
  </si>
  <si>
    <t>Működési célú támogatások államháztartáson belülről (=07+…+12)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</si>
  <si>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</si>
  <si>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</si>
  <si>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</si>
  <si>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</si>
  <si>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</si>
  <si>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Felhalmozási célú visszatérítendő támogatások, kölcsönök visszatérülése államháztartáson belülről</t>
  </si>
  <si>
    <t>B23</t>
  </si>
  <si>
    <t>Felhalmozási célú visszatérítendő támogatások, kölcsönök igénybevétele államháztartáson belülről</t>
  </si>
  <si>
    <t>B24</t>
  </si>
  <si>
    <t>Egyéb felhalmozási célú támogatások bevételei államháztartáson belülről</t>
  </si>
  <si>
    <t>B25</t>
  </si>
  <si>
    <t>Felhalmozási célú támogatások államháztartáson belülről (=14+…+18)</t>
  </si>
  <si>
    <t>B2</t>
  </si>
  <si>
    <t>Magánszemélyek jövedelemadói</t>
  </si>
  <si>
    <t>B311</t>
  </si>
  <si>
    <t xml:space="preserve">Társaságok jövedelemadói </t>
  </si>
  <si>
    <t>B312</t>
  </si>
  <si>
    <t>Jövedelemadók (=20+21)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</si>
  <si>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</si>
  <si>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</si>
  <si>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</si>
  <si>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</si>
  <si>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</si>
  <si>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tipusú adók </t>
  </si>
  <si>
    <t>B34</t>
  </si>
  <si>
    <t xml:space="preserve">Értékesítési és forgalmi adók </t>
  </si>
  <si>
    <t>B351</t>
  </si>
  <si>
    <t xml:space="preserve">Fogyasztási adók </t>
  </si>
  <si>
    <t>B352</t>
  </si>
  <si>
    <t xml:space="preserve">Pénzügyi monopóliumok nyereségét terhelő adók </t>
  </si>
  <si>
    <t>B353</t>
  </si>
  <si>
    <t>Gépjárműadók</t>
  </si>
  <si>
    <t>B354</t>
  </si>
  <si>
    <t xml:space="preserve">Egyéb áruhasználati és szolgáltatási adók </t>
  </si>
  <si>
    <t>B355</t>
  </si>
  <si>
    <t xml:space="preserve">Termékek és szolgáltatások adói (=26+…+30) </t>
  </si>
  <si>
    <t>B35</t>
  </si>
  <si>
    <t xml:space="preserve">Egyéb közhatalmi bevételek </t>
  </si>
  <si>
    <t>B36</t>
  </si>
  <si>
    <t>Közhatalmi bevételek (=22+...+25+31+32)</t>
  </si>
  <si>
    <t>B3</t>
  </si>
  <si>
    <t>Készletértékesítés ellenértéke</t>
  </si>
  <si>
    <t>B401</t>
  </si>
  <si>
    <t>Szolgáltatások ellenértéke</t>
  </si>
  <si>
    <t>B402</t>
  </si>
  <si>
    <t>Közvetített szolgáltatások ellenértéke</t>
  </si>
  <si>
    <t>B403</t>
  </si>
  <si>
    <t>Tulajdonosi bevételek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</si>
  <si>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</si>
  <si>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</si>
  <si>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</si>
  <si>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</si>
  <si>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</si>
  <si>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</si>
  <si>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</si>
  <si>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Befektetett pénzügyi eszközökből származó bevételek</t>
  </si>
  <si>
    <t>B4081</t>
  </si>
  <si>
    <t>Egyéb kapott (járó) kamatok és kamatjellegű bevételek</t>
  </si>
  <si>
    <t>B4082</t>
  </si>
  <si>
    <t>Kamatbevételek és más nyereségjellegű bevételek (=41+42)</t>
  </si>
  <si>
    <t>B408</t>
  </si>
  <si>
    <t>Részesedésekből származó pénzügyi műveletek bevételei</t>
  </si>
  <si>
    <t>B4091</t>
  </si>
  <si>
    <t>Más egyéb pénzügyi műveletek bevételei</t>
  </si>
  <si>
    <t>B4092</t>
  </si>
  <si>
    <t>Egyéb pénzügyi műveletek bevételei (=44+45)</t>
  </si>
  <si>
    <t>B409</t>
  </si>
  <si>
    <t>Biztosító által fizetett kártérítés</t>
  </si>
  <si>
    <t>B410</t>
  </si>
  <si>
    <t>Egyéb működési bevételek</t>
  </si>
  <si>
    <t>B411</t>
  </si>
  <si>
    <t>Működési bevételek (=34+…+40+43+46+...+48)</t>
  </si>
  <si>
    <t>B4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</si>
  <si>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</si>
  <si>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</si>
  <si>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</si>
  <si>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</si>
  <si>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</si>
  <si>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</si>
  <si>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</si>
  <si>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</si>
  <si>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</si>
  <si>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</si>
  <si>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>Felhalmozási bevételek (=50+…+54)</t>
  </si>
  <si>
    <t>B5</t>
  </si>
  <si>
    <t>56</t>
  </si>
  <si>
    <t>Működési célú garancia- és kezességvállalásból származó megtérülések államháztartáson kívülről</t>
  </si>
  <si>
    <t>B61</t>
  </si>
  <si>
    <t>57</t>
  </si>
  <si>
    <t>Működési célú visszatérítendő támogatások, kölcsönök visszatérülése az Európai Uniótól</t>
  </si>
  <si>
    <t>B62</t>
  </si>
  <si>
    <t>58</t>
  </si>
  <si>
    <t>Működési célú visszatérítendő támogatások, kölcsönök visszatérülése kormányoktól és más nemzetközi szervezetektől</t>
  </si>
  <si>
    <t>B63</t>
  </si>
  <si>
    <t>59</t>
  </si>
  <si>
    <t>Működési célú visszatérítendő támogatások, kölcsönök visszatérülése államháztartáson kívülről</t>
  </si>
  <si>
    <t>B64</t>
  </si>
  <si>
    <t>60</t>
  </si>
  <si>
    <t>Egyéb működési célú átvett pénzeszközök</t>
  </si>
  <si>
    <t>B65</t>
  </si>
  <si>
    <t>61</t>
  </si>
  <si>
    <t>Működési célú átvett pénzeszközök (=56+…+60)</t>
  </si>
  <si>
    <t>B6</t>
  </si>
  <si>
    <t>62</t>
  </si>
  <si>
    <t>Felhalmozási célú garancia- és kezességvállalásból származó megtérülések államháztartáson kívülről</t>
  </si>
  <si>
    <t>B71</t>
  </si>
  <si>
    <t>63</t>
  </si>
  <si>
    <t>Felhalmozási célú visszatérítendő támogatások, kölcsönök visszatérülése az Európai Uniótól</t>
  </si>
  <si>
    <t>B72</t>
  </si>
  <si>
    <t>64</t>
  </si>
  <si>
    <t>Felhalmozási célú visszatérítendő támogatások, kölcsönök visszatérülése kormányoktól és más nemzetközi szervezetektől</t>
  </si>
  <si>
    <t>B73</t>
  </si>
  <si>
    <t>65</t>
  </si>
  <si>
    <t>Felhalmozási célú visszatérítendő támogatások, kölcsönök visszatérülése államháztartáson kívülről</t>
  </si>
  <si>
    <t>B74</t>
  </si>
  <si>
    <t>66</t>
  </si>
  <si>
    <t>Egyéb felhalmozási célú átvett pénzeszközök</t>
  </si>
  <si>
    <t>B75</t>
  </si>
  <si>
    <t>67</t>
  </si>
  <si>
    <t>Felhalmozási célú átvett pénzeszközök (=62+…+66)</t>
  </si>
  <si>
    <t>B7</t>
  </si>
  <si>
    <t>68</t>
  </si>
  <si>
    <t>Költségvetési bevételek (=13+19+33+49+55+61+67)</t>
  </si>
  <si>
    <t>B1-B7</t>
  </si>
  <si>
    <t>Hosszú lejáratú hitelek, kölcsönök törlesztése pénzügyi vállalkozásnak</t>
  </si>
  <si>
    <t>K9111</t>
  </si>
  <si>
    <t>Likviditási célú hitelek, kölcsönök törlesztése pénzügyi vállalkozásnak</t>
  </si>
  <si>
    <t>K9112</t>
  </si>
  <si>
    <t>Rövid lejáratú hitelek, kölcsönök törlesztése pénzügyi vállalkozásnak</t>
  </si>
  <si>
    <t>K9113</t>
  </si>
  <si>
    <t>K911</t>
  </si>
  <si>
    <t>Forgatási célú belföldi értékpapírok vásárlása</t>
  </si>
  <si>
    <t>K9121</t>
  </si>
  <si>
    <t>Befektetési célú belföldi értékpapírok vásárlása</t>
  </si>
  <si>
    <t>K9122</t>
  </si>
  <si>
    <t>Kincstárjegyek beváltása</t>
  </si>
  <si>
    <t>K9123</t>
  </si>
  <si>
    <t>Éven belüli lejáratú belföldi értékpapírok beváltása</t>
  </si>
  <si>
    <t>K9124</t>
  </si>
  <si>
    <t>Belföldi kötvények beváltása</t>
  </si>
  <si>
    <t>K9125</t>
  </si>
  <si>
    <t>Éven túli lejáratú belföldi értékpapírok beváltása</t>
  </si>
  <si>
    <t>K9126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</si>
  <si>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</si>
  <si>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</si>
  <si>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</si>
  <si>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</si>
  <si>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</si>
  <si>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</si>
  <si>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</si>
  <si>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lekötött bankbetétként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</si>
  <si>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</si>
  <si>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</si>
  <si>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</si>
  <si>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</si>
  <si>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</si>
  <si>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Hosszú lejáratú tulajdonosi kölcsönök kiadásai</t>
  </si>
  <si>
    <t>K9191</t>
  </si>
  <si>
    <t>Rövid lejáratú tulajdonosi kölcsönök kiadásai</t>
  </si>
  <si>
    <t>K9192</t>
  </si>
  <si>
    <t>K919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</si>
  <si>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</si>
  <si>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</si>
  <si>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</si>
  <si>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</si>
  <si>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</si>
  <si>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Külföldi értékpapírok beváltása</t>
  </si>
  <si>
    <t>K923</t>
  </si>
  <si>
    <t>Hitelek, kölcsönök törlesztése külföldi kormányoknak és nemzetközi szervezeteknek</t>
  </si>
  <si>
    <t>K924</t>
  </si>
  <si>
    <t>Hitelek, kölcsönök törlesztése külföldi pénzintézeteknek</t>
  </si>
  <si>
    <t>K925</t>
  </si>
  <si>
    <t>K92</t>
  </si>
  <si>
    <t>Adóssághoz nem kapcsolódó származékos ügyletek kiadásai</t>
  </si>
  <si>
    <t>K93</t>
  </si>
  <si>
    <t>Váltókiadások</t>
  </si>
  <si>
    <t>K94</t>
  </si>
  <si>
    <t>K9</t>
  </si>
  <si>
    <t>Hosszú lejáratú hitelek, kölcsönök felvétele pénzügyi vállalkozástól</t>
  </si>
  <si>
    <t>B8111</t>
  </si>
  <si>
    <t>Likviditási célú hitelek, kölcsönök felvétele pénzügyi vállalkozástól</t>
  </si>
  <si>
    <t>B8112</t>
  </si>
  <si>
    <t>Rövid lejáratú hitelek, kölcsönök felvétele pénzügyi vállalkozástól</t>
  </si>
  <si>
    <t>B8113</t>
  </si>
  <si>
    <t>B811</t>
  </si>
  <si>
    <t>Forgatási célú belföldi értékpapírok beváltása, értékesítése</t>
  </si>
  <si>
    <t>B8121</t>
  </si>
  <si>
    <t>Éven belüli lejáratú belföldi értékpapírok kibocsátása</t>
  </si>
  <si>
    <t>B8122</t>
  </si>
  <si>
    <t>Befektetési célú belföldi értékpapírok beváltása, értékesítése</t>
  </si>
  <si>
    <t>B8123</t>
  </si>
  <si>
    <t>Éven túli lejáratú belföldi értékpapírok kibocsátása</t>
  </si>
  <si>
    <t>B8124</t>
  </si>
  <si>
    <t>B812</t>
  </si>
  <si>
    <t>Előző év költségvetési maradványának igénybevétele</t>
  </si>
  <si>
    <t>B8131</t>
  </si>
  <si>
    <t>Előző év vállalkozási maradványának igénybevétele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</si>
  <si>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</si>
  <si>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</si>
  <si>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</si>
  <si>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</si>
  <si>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</si>
  <si>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</si>
  <si>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</si>
  <si>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</si>
  <si>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Lekötött bankbetétek megszüntetése</t>
  </si>
  <si>
    <t>B817</t>
  </si>
  <si>
    <t>Központi költségvetés sajátos finanszírozási bevételei</t>
  </si>
  <si>
    <t>B818</t>
  </si>
  <si>
    <t>Hosszú lejáratú tulajdonosi kölcsönök bevételei</t>
  </si>
  <si>
    <t>B8191</t>
  </si>
  <si>
    <t>Rövid lejáratú tulajdonosi kölcsönök bevételei</t>
  </si>
  <si>
    <t>B8192</t>
  </si>
  <si>
    <t>B819</t>
  </si>
  <si>
    <t>B81</t>
  </si>
  <si>
    <t>Forgatási célú külföldi értékpapírok beváltása,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</si>
  <si>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</si>
  <si>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</si>
  <si>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</si>
  <si>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</si>
  <si>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</si>
  <si>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Hitelek, kölcsönök felvétele külföldi kormányoktól és nemzetközi szervezetektől</t>
  </si>
  <si>
    <t>B824</t>
  </si>
  <si>
    <t>Hitelek, kölcsönök felvétele külföldi pénzintézetektől</t>
  </si>
  <si>
    <t>B825</t>
  </si>
  <si>
    <t>B82</t>
  </si>
  <si>
    <t>Adóssághoz nem kapcsolódó származékos ügyletek bevételei</t>
  </si>
  <si>
    <t>B83</t>
  </si>
  <si>
    <t>Váltóbevételek</t>
  </si>
  <si>
    <t>B84</t>
  </si>
  <si>
    <t>B8</t>
  </si>
  <si>
    <t>S.sz.</t>
  </si>
  <si>
    <t>Kötelező
feladat</t>
  </si>
  <si>
    <t>Önként
vállalt</t>
  </si>
  <si>
    <t>Állami 
feladat</t>
  </si>
  <si>
    <t>Előirány-
zat</t>
  </si>
  <si>
    <t>ezer Ft-ban</t>
  </si>
  <si>
    <t>Önkormányzat</t>
  </si>
  <si>
    <t>Összesen</t>
  </si>
  <si>
    <t>Sorszám</t>
  </si>
  <si>
    <t>Megnevezés</t>
  </si>
  <si>
    <t>Összeg</t>
  </si>
  <si>
    <t>Magánszemélyek kommunális adója (100%)</t>
  </si>
  <si>
    <t>Haszonbérleti díj</t>
  </si>
  <si>
    <t>Földalapú támogatás</t>
  </si>
  <si>
    <t>Fejlesztési célú bevételek összesen</t>
  </si>
  <si>
    <t>Munkaügytől eszköz, gép</t>
  </si>
  <si>
    <t>Fejlesztési célú hitelfelvétel</t>
  </si>
  <si>
    <t>Rovatszám</t>
  </si>
  <si>
    <t>ÖNKORMÁNYZAT</t>
  </si>
  <si>
    <t>1.</t>
  </si>
  <si>
    <t>Működési támogatások</t>
  </si>
  <si>
    <t>2.</t>
  </si>
  <si>
    <t>Felhalmozási célú önkormányzati támogatás</t>
  </si>
  <si>
    <t>3.</t>
  </si>
  <si>
    <t>Közhatalmi bevételek</t>
  </si>
  <si>
    <t>4.</t>
  </si>
  <si>
    <t>Működési bevételek</t>
  </si>
  <si>
    <t>5.</t>
  </si>
  <si>
    <t>Felhalmozási bevételek</t>
  </si>
  <si>
    <t>6.</t>
  </si>
  <si>
    <t>Működési célú átvett pénzeszközök</t>
  </si>
  <si>
    <t>7.</t>
  </si>
  <si>
    <t>Felhalmozási célú átvett pénzeszközök</t>
  </si>
  <si>
    <t>8.</t>
  </si>
  <si>
    <t>Finanszírozási bevételek</t>
  </si>
  <si>
    <t>Maradvány igénybevétele</t>
  </si>
  <si>
    <t>Bevételek összesen</t>
  </si>
  <si>
    <t>MUNKAHELYI ÉTKEZÉS</t>
  </si>
  <si>
    <t>KÖZTEMETŐ - FENNTARTÁS</t>
  </si>
  <si>
    <t>VÉDŐNŐI SZOLGÁLAT</t>
  </si>
  <si>
    <t>KÖZMŰVELŐDÉSI KÖNYVTÁR</t>
  </si>
  <si>
    <t>Központi irányítószervi támogatás</t>
  </si>
  <si>
    <t>Önkormányzati szintű bevételek
rovatszám szerint</t>
  </si>
  <si>
    <t>KÖLTSÉGVETÉSI BEVÉTELEK</t>
  </si>
  <si>
    <t>Rovat-
szám</t>
  </si>
  <si>
    <t>Munkaadókat terhelő járulékok</t>
  </si>
  <si>
    <t>Dologi kiadások</t>
  </si>
  <si>
    <t>Ellátottak pénzbeli juttatásai</t>
  </si>
  <si>
    <t>Egyéb működési célú kiadás</t>
  </si>
  <si>
    <t>511.</t>
  </si>
  <si>
    <t>Egyéb működési célú támogatások</t>
  </si>
  <si>
    <t>512.</t>
  </si>
  <si>
    <t>Tartalék</t>
  </si>
  <si>
    <t>Beruházások</t>
  </si>
  <si>
    <t>Felújítások</t>
  </si>
  <si>
    <t>9.</t>
  </si>
  <si>
    <t>Központi irányítószervi támogatás folyósítása</t>
  </si>
  <si>
    <t>Finanszírozási kiadás</t>
  </si>
  <si>
    <t>Kiadások összesen</t>
  </si>
  <si>
    <t>ÖNKORMÁNYZATI KONYHA</t>
  </si>
  <si>
    <t>KÖZUTAK - HÍD ÜZEMELTETÉSE</t>
  </si>
  <si>
    <t>Dologi kiadás</t>
  </si>
  <si>
    <t>ZÖLDTERÜLET KEZELÉS</t>
  </si>
  <si>
    <t>KÖZVILÁGÍTÁS</t>
  </si>
  <si>
    <t>VÁROS- ÉS KÖZSÉGGAZDÁLKODÁS</t>
  </si>
  <si>
    <t>KÖZTEMETŐ FENNTARTÁS</t>
  </si>
  <si>
    <t>KÖZCÉLÚ FOGLALKOZTATÁS</t>
  </si>
  <si>
    <t>Önkormányzati szintű kiadások 
rovatszám szerint</t>
  </si>
  <si>
    <t xml:space="preserve">Személyi juttatások </t>
  </si>
  <si>
    <t>Finanszírozási kiadás likvidhitel törlesztés</t>
  </si>
  <si>
    <t>KÖLTSÉGVETÉSI KIADÁSOK</t>
  </si>
  <si>
    <t>Személyi juttatások</t>
  </si>
  <si>
    <t>GYERMEKÉTKEZTETÉS</t>
  </si>
  <si>
    <t>SZOCIÁLISÉTKEZÉS</t>
  </si>
  <si>
    <t>SZOCIÁLISÉTKEZTETÉS</t>
  </si>
  <si>
    <t>Felhalmozási kiadások összesen</t>
  </si>
  <si>
    <t>Kisértékű eszközök</t>
  </si>
  <si>
    <t>BEVÉTELEK</t>
  </si>
  <si>
    <t>KIADÁSOK</t>
  </si>
  <si>
    <t>tervszám</t>
  </si>
  <si>
    <t>1. Működési célú támogatások államháztartáson belülről (1)</t>
  </si>
  <si>
    <t>1. Személyi juttatások (1.)</t>
  </si>
  <si>
    <t>2. Közhatalmi bevételek (3.)</t>
  </si>
  <si>
    <t>2. Munkaadókat terhelő járulékok (2.)</t>
  </si>
  <si>
    <t>3. Működési bevételek (4.)</t>
  </si>
  <si>
    <t>3. Dologi kiadások (3.)</t>
  </si>
  <si>
    <t>4. Működési célú átvett pénzeszközök (6.)</t>
  </si>
  <si>
    <t>4. Ellátottak pénzbeli juttatásai (4.)</t>
  </si>
  <si>
    <t>5. Működési költségvetési bevételek (1+..+4)</t>
  </si>
  <si>
    <t>5. Egyéb működési célú kiadások (5.)</t>
  </si>
  <si>
    <t>6. Működési maradvány igénybevétele (8.)</t>
  </si>
  <si>
    <t>6. Működési célú költségvetési kiadások (1+…+5)</t>
  </si>
  <si>
    <t>8. Működési költségvetés összes bevétele (5+…+7)</t>
  </si>
  <si>
    <t>8. Működési költségvetés összes kiadása (6+7)</t>
  </si>
  <si>
    <t>9. Felhalmozási célú támogatások államháztartáson belülről (2)</t>
  </si>
  <si>
    <t>9. Beruházási kiadások (6.)</t>
  </si>
  <si>
    <t>10. Felhalmozási bevételek (5.)</t>
  </si>
  <si>
    <t>10. Felújítási kiadások (7.)</t>
  </si>
  <si>
    <t>11. Felhalmozási célú átvett pénzeszközök (7.)</t>
  </si>
  <si>
    <t>11. Egyéb felhalmozási célú kiadások (8.)</t>
  </si>
  <si>
    <t>12. Fejlesztési célú költségvetési bevételek (9+..+11)</t>
  </si>
  <si>
    <t>12. Felhalmozási célú költségvetési kiadások (9+..+11)</t>
  </si>
  <si>
    <t>13. Finanszírozási bevételek (8.)</t>
  </si>
  <si>
    <t>13. Fejlesztési célú finanszírozási kiadás (9.)</t>
  </si>
  <si>
    <t>14.Fejlesztési célú költségvetés összes bevétele (12+13)</t>
  </si>
  <si>
    <t>14. Fejlesztési célú költségvetés összes kiadása (12+13)</t>
  </si>
  <si>
    <t>15. Bevételek mindösszesen (8+14)</t>
  </si>
  <si>
    <t>15. Kiadások mindösszesen (8+14)</t>
  </si>
  <si>
    <r>
      <rPr>
        <b/>
        <i/>
        <sz val="10"/>
        <color indexed="8"/>
        <rFont val="Arial"/>
        <family val="2"/>
        <charset val="238"/>
      </rPr>
      <t>B</t>
    </r>
    <r>
      <rPr>
        <i/>
        <sz val="10"/>
        <color indexed="8"/>
        <rFont val="Arial"/>
        <family val="2"/>
        <charset val="238"/>
      </rPr>
      <t xml:space="preserve"> rovatszám szerint</t>
    </r>
  </si>
  <si>
    <r>
      <rPr>
        <b/>
        <i/>
        <sz val="10"/>
        <color indexed="8"/>
        <rFont val="Arial"/>
        <family val="2"/>
        <charset val="238"/>
      </rPr>
      <t xml:space="preserve">K </t>
    </r>
    <r>
      <rPr>
        <i/>
        <sz val="10"/>
        <color indexed="8"/>
        <rFont val="Arial"/>
        <family val="2"/>
        <charset val="238"/>
      </rPr>
      <t>rovatszám szerint</t>
    </r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</si>
  <si>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</si>
  <si>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</si>
  <si>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</si>
  <si>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</si>
  <si>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</si>
  <si>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</si>
  <si>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</si>
  <si>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</si>
  <si>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</si>
  <si>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</si>
  <si>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</si>
  <si>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</si>
  <si>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Bevételek</t>
  </si>
  <si>
    <t>1. Működési támog. Államháztartáson belülről</t>
  </si>
  <si>
    <t>3. Közhatalmi bevételek</t>
  </si>
  <si>
    <t>4. Működési bevételek</t>
  </si>
  <si>
    <t>6. Működési célú átvett peszközök</t>
  </si>
  <si>
    <t>7. felhalm. Célú átvett peszközök</t>
  </si>
  <si>
    <t>8. Finanszírozási bevételek</t>
  </si>
  <si>
    <t xml:space="preserve"> Bevételek összesen:</t>
  </si>
  <si>
    <t>Kiadások</t>
  </si>
  <si>
    <t>1. Személyi juttatások</t>
  </si>
  <si>
    <t>2. Munkaadókat terhelő járulék</t>
  </si>
  <si>
    <t xml:space="preserve">3. Dologi kiadások </t>
  </si>
  <si>
    <t>4. Ellátottak pénzb. juttatásai</t>
  </si>
  <si>
    <t>5. Egyéb műk.célú kiadások</t>
  </si>
  <si>
    <t>6. Beruházások</t>
  </si>
  <si>
    <t>7. Felújítások</t>
  </si>
  <si>
    <t xml:space="preserve"> Kiadások összesen:</t>
  </si>
  <si>
    <t>Az önkormányzatok adósságot keletkeztető ügyleteiből  eredő fizetési kötelezettség bemutatása</t>
  </si>
  <si>
    <t xml:space="preserve">Saját bevétel és adósságot
 keletkeztető ügyletből eredő fizetési
 kötelezettség a tárgyévet követő </t>
  </si>
  <si>
    <t>Tárgyév</t>
  </si>
  <si>
    <t>1.évben</t>
  </si>
  <si>
    <t>2.évben</t>
  </si>
  <si>
    <t>3.évben</t>
  </si>
  <si>
    <t xml:space="preserve">Helyi adók </t>
  </si>
  <si>
    <t>Osztalékok, koncessziós díjak</t>
  </si>
  <si>
    <t>Díjak, pótlékok, bírságok</t>
  </si>
  <si>
    <t>Tárgyi eszközök , immateriális javak, vagyoni értékű jog értékesítése, vagyonhasznosításból származó bevétel</t>
  </si>
  <si>
    <t>Részvények, részesedések értékesítése</t>
  </si>
  <si>
    <t>Vállalat értékesítéséből, privatizációból származó bevételek</t>
  </si>
  <si>
    <t>Kezességvállalással kapcsolatos megtérülés</t>
  </si>
  <si>
    <t xml:space="preserve">     Felvett, átvállalt hitel és annak tőketartozása</t>
  </si>
  <si>
    <t xml:space="preserve">     Felvett, átvállalt kölcsön és annak tőketartozása</t>
  </si>
  <si>
    <t xml:space="preserve">     Hitelviszonyt megtestesítő  értékpapír</t>
  </si>
  <si>
    <t xml:space="preserve">     Adott váltó</t>
  </si>
  <si>
    <t xml:space="preserve">     Pénzügyi lízing</t>
  </si>
  <si>
    <t xml:space="preserve">     Halasztott fizetés</t>
  </si>
  <si>
    <t xml:space="preserve">     Kezességvállalásból eredő fizetési kötelezettség</t>
  </si>
  <si>
    <t>Fizetési kötelezettség összesen (10+18)</t>
  </si>
  <si>
    <t>Fizetési kötelezettséggel csökkentett saját bevétel (9-26)</t>
  </si>
  <si>
    <r>
      <t>Saját bevételek (1+…+7)</t>
    </r>
    <r>
      <rPr>
        <b/>
        <vertAlign val="superscript"/>
        <sz val="10"/>
        <color indexed="8"/>
        <rFont val="Arial"/>
        <family val="2"/>
        <charset val="238"/>
      </rPr>
      <t>2</t>
    </r>
  </si>
  <si>
    <r>
      <t xml:space="preserve">Saját bevételek (8.sor)50%-a </t>
    </r>
    <r>
      <rPr>
        <b/>
        <vertAlign val="superscript"/>
        <sz val="10"/>
        <color indexed="8"/>
        <rFont val="Arial"/>
        <family val="2"/>
        <charset val="238"/>
      </rPr>
      <t>2</t>
    </r>
  </si>
  <si>
    <r>
      <t xml:space="preserve">Előző év(ek)ben keletkezett tárgyévet terhelő fizetési kötelezettség </t>
    </r>
    <r>
      <rPr>
        <b/>
        <vertAlign val="superscript"/>
        <sz val="10"/>
        <color indexed="8"/>
        <rFont val="Arial"/>
        <family val="2"/>
        <charset val="238"/>
      </rPr>
      <t>3 /11+…+17)</t>
    </r>
  </si>
  <si>
    <r>
      <t>Tárgyévben keletkezett, illetve  keletkező, tárgyévet terhelő fizetési kötelezettség</t>
    </r>
    <r>
      <rPr>
        <b/>
        <vertAlign val="superscript"/>
        <sz val="10"/>
        <color indexed="8"/>
        <rFont val="Arial"/>
        <family val="2"/>
        <charset val="238"/>
      </rPr>
      <t xml:space="preserve">3 </t>
    </r>
    <r>
      <rPr>
        <b/>
        <sz val="10"/>
        <color indexed="8"/>
        <rFont val="Arial"/>
        <family val="2"/>
        <charset val="238"/>
      </rPr>
      <t>(19+…+25)</t>
    </r>
  </si>
  <si>
    <r>
      <rPr>
        <vertAlign val="superscript"/>
        <sz val="10"/>
        <color indexed="8"/>
        <rFont val="Arial"/>
        <family val="2"/>
        <charset val="238"/>
      </rPr>
      <t xml:space="preserve">1 </t>
    </r>
    <r>
      <rPr>
        <sz val="10"/>
        <color indexed="8"/>
        <rFont val="Arial"/>
        <family val="2"/>
        <charset val="238"/>
      </rPr>
      <t>A saját bevételeket és a fizetési kötelezettségeket az ügylet  futamidejének végéig be kell mutatni, évenkénti bontásban.</t>
    </r>
  </si>
  <si>
    <r>
      <rPr>
        <vertAlign val="superscript"/>
        <sz val="10"/>
        <color indexed="8"/>
        <rFont val="Arial"/>
        <family val="2"/>
        <charset val="238"/>
      </rPr>
      <t xml:space="preserve">2 </t>
    </r>
    <r>
      <rPr>
        <sz val="10"/>
        <color indexed="8"/>
        <rFont val="Arial"/>
        <family val="2"/>
        <charset val="238"/>
      </rPr>
      <t>A tárgyévet követő 3. évtől a futamidő végéig változatlan összeggel.</t>
    </r>
  </si>
  <si>
    <r>
      <rPr>
        <vertAlign val="superscript"/>
        <sz val="10"/>
        <color indexed="8"/>
        <rFont val="Arial"/>
        <family val="2"/>
        <charset val="238"/>
      </rPr>
      <t xml:space="preserve">3 </t>
    </r>
    <r>
      <rPr>
        <sz val="10"/>
        <color indexed="8"/>
        <rFont val="Arial"/>
        <family val="2"/>
        <charset val="238"/>
      </rPr>
      <t>Az adósságot keletkeztető ügyletekből eredő fizetési kötelezettségek, amibe nem számítandó bele a likvid hitelből és reorganizációs hitelből eredő, 
de beleszámítandó a kezességvállalásból eredő fizetési kötelezettség</t>
    </r>
  </si>
  <si>
    <t>Saját bevétel</t>
  </si>
  <si>
    <t>Intézmény finan-szírozás</t>
  </si>
  <si>
    <t>Dologi és egyéb folyó kiadások</t>
  </si>
  <si>
    <t xml:space="preserve">Pénzeszköz-átadás, egyéb tám. </t>
  </si>
  <si>
    <t xml:space="preserve">Szociális ellátások, egyéb juttatások </t>
  </si>
  <si>
    <t>Felhal-mozási kiadások</t>
  </si>
  <si>
    <t xml:space="preserve">Összesen </t>
  </si>
  <si>
    <t>Intézmény</t>
  </si>
  <si>
    <t>Bevétek összesen</t>
  </si>
  <si>
    <t>Az önkormányzat által adott közvetett támogatás</t>
  </si>
  <si>
    <t xml:space="preserve">Az ellátottak térítési díjának, kártérítésének méltányossági alapon </t>
  </si>
  <si>
    <t>történő elengedésének összege</t>
  </si>
  <si>
    <t>A lakosság részére lakásépítéshez, lakásfelújításhoz nyújtott</t>
  </si>
  <si>
    <t>kölcsönök elengedésének összege</t>
  </si>
  <si>
    <t>Helyi adóból biztosított kedvezmény , mentesség összesen</t>
  </si>
  <si>
    <t>ebből: magánszemélyek kommunális adója (1fő)</t>
  </si>
  <si>
    <t xml:space="preserve">A helyiségek, eszközök hasznosításából származó bevételből </t>
  </si>
  <si>
    <t>nyújtott kedvezmény mentesség összege</t>
  </si>
  <si>
    <t>Az egyéb kedvezmény vagy kölcsön elengedésének összege</t>
  </si>
  <si>
    <t xml:space="preserve">ellátási nap/adag  </t>
  </si>
  <si>
    <t>, amely a mindenkori áfa-t is tartalmazza.</t>
  </si>
  <si>
    <t>Önkormányzati Konyhán igényelhető, szociálisan nem rászorult személyek ebédtérítési díja</t>
  </si>
  <si>
    <t>Önkormányzati Konyhán igényelhető, szociálisan nem rászorult személyek ebédtérítési díja:</t>
  </si>
  <si>
    <t>Ellátottak pénzbeli juttatásának megoszlása</t>
  </si>
  <si>
    <t>Települési támogatás:</t>
  </si>
  <si>
    <t>Bursa Hungarica:</t>
  </si>
  <si>
    <t>Születési támogatás:</t>
  </si>
  <si>
    <t>Szociáliskölcsön:</t>
  </si>
  <si>
    <t>Összesen:</t>
  </si>
  <si>
    <t>Gyermek segély  :</t>
  </si>
  <si>
    <t>8. Intézmény finanszírozás</t>
  </si>
  <si>
    <t>Létszámadatok</t>
  </si>
  <si>
    <t>Fő</t>
  </si>
  <si>
    <t xml:space="preserve">          Önkormányzat</t>
  </si>
  <si>
    <t xml:space="preserve">          Város- és Községgazdálkodás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</si>
  <si>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</si>
  <si>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</si>
  <si>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</si>
  <si>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</si>
  <si>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</si>
  <si>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</si>
  <si>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</si>
  <si>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</si>
  <si>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</si>
  <si>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</si>
  <si>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</si>
  <si>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</si>
  <si>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</si>
  <si>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</si>
  <si>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</si>
  <si>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</si>
  <si>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</si>
  <si>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</si>
  <si>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</si>
  <si>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</si>
  <si>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</si>
  <si>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</si>
  <si>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</si>
  <si>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</si>
  <si>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</si>
  <si>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</si>
  <si>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</si>
  <si>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</si>
  <si>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</si>
  <si>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</si>
  <si>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</si>
  <si>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Hitel-, kölcsönfelvétel pénzügyi vállalkozástól (=69+...+71)</t>
  </si>
  <si>
    <t>Belföldi értékpapírok bevételei (=73+..+76)</t>
  </si>
  <si>
    <t>Maradvány igénybevétele (=78+79)</t>
  </si>
  <si>
    <t>Tulajdonosi kölcsönök bevételei (=86+87)</t>
  </si>
  <si>
    <t>Belföldi finanszírozás bevételei (=72+77+80+…+85+88)</t>
  </si>
  <si>
    <t>Külföldi finanszírozás bevételei (=90+…+94)</t>
  </si>
  <si>
    <t>Finanszírozási bevételek (=89+95+..+97)</t>
  </si>
  <si>
    <t>Bevételek mindösszesen (=68+98)</t>
  </si>
  <si>
    <t>Hitel-, kölcsöntörlesztés államháztartáson kívülre (=96+...+98)</t>
  </si>
  <si>
    <t>Belföldi értékpapírok kiadásai (=100+…+105)</t>
  </si>
  <si>
    <t>Tulajdonosi kölcsönök kiadásai (=113+114)</t>
  </si>
  <si>
    <t>Belföldi finanszírozás kiadásai (=99+106+…+112+115)</t>
  </si>
  <si>
    <t>Külföldi finanszírozás kiadásai (=117+…+121)</t>
  </si>
  <si>
    <t>Finanszírozási kiadások (=116+122+...+124)</t>
  </si>
  <si>
    <t>Kiadások mindösszesen (=95+125)</t>
  </si>
  <si>
    <t>K1-K9</t>
  </si>
  <si>
    <t>B1-B8</t>
  </si>
  <si>
    <t>7. Működési célú egyéb finanszírozási  bevételek</t>
  </si>
  <si>
    <t>7. Működési célú egyéb  finanszírozási  kiadások</t>
  </si>
  <si>
    <t>16.  Költségvetés bevételek összesen (8+12)</t>
  </si>
  <si>
    <t>17.  Finanszírozási bevételek  összesen (6+12)</t>
  </si>
  <si>
    <t>17. Finanszírozási kiadások összesen (13)</t>
  </si>
  <si>
    <t>16.Költségvetési kiadások összesen (8+12)</t>
  </si>
  <si>
    <t>18. Tárgyévi költségvetési bevételek és kiadások egyenlege (hiány, többlet) (B16-K16)</t>
  </si>
  <si>
    <t>19. Működési költségvetés egyenlege (B8-K8)</t>
  </si>
  <si>
    <t>20. Felhalmozási költségvetés egyenlege (B14-K14)</t>
  </si>
  <si>
    <t>21. Intézményfinanszírozás összege</t>
  </si>
  <si>
    <t>22. Mindösszesen (15+21)</t>
  </si>
  <si>
    <t xml:space="preserve">Szöveges indoklás:  magánszemély kommunális adója kedvezményt néhány lakosnál felmerülő
 szociális problémák miatt tervezzük. </t>
  </si>
  <si>
    <t>2017. ÉVI KÖLTSÉGVETÉSI MÉRLEG</t>
  </si>
  <si>
    <t>2017.</t>
  </si>
  <si>
    <t>A Felgyő Községi Önkormányzat és Intézményeinek 2017. évi összes költségvetésének működési és felhalmozási célú bevételei és kiadásai előirányzatainak teljesítéséről előirányzat felhsználási ütemterv</t>
  </si>
  <si>
    <t>9. Felhalmozási célú kiadás</t>
  </si>
  <si>
    <t>Szöveges indoklás: 2016. évi tényleges pénzáram alapján történt a tervezés.</t>
  </si>
  <si>
    <t>Felgyő Községi Önkormányzata 2017. évi összesített intézményi adatai</t>
  </si>
  <si>
    <t>Felgyői Konyha</t>
  </si>
  <si>
    <t>ebből: Könyvtár</t>
  </si>
  <si>
    <t xml:space="preserve">               2017. évi felhalmozási célú bevételek</t>
  </si>
  <si>
    <t>Ingatlan eladás</t>
  </si>
  <si>
    <t>2015. évi
    tény</t>
  </si>
  <si>
    <t>2016. évi eredeti</t>
  </si>
  <si>
    <t>2016. évi
várható</t>
  </si>
  <si>
    <t xml:space="preserve">2017. évi
  terv </t>
  </si>
  <si>
    <t>FELGYŐI KONYHA</t>
  </si>
  <si>
    <t>INTÉZMÉNYEN KÍVÜLI GYERMEKÉTKEZTETÉS</t>
  </si>
  <si>
    <t>2017. évi felhalmozási célú kiadások</t>
  </si>
  <si>
    <t>Pályázati önrész</t>
  </si>
  <si>
    <t>Vis maior</t>
  </si>
  <si>
    <t>Dózer</t>
  </si>
  <si>
    <t xml:space="preserve">Ingatlan vásárlás </t>
  </si>
  <si>
    <t>Egyéb felhalmozási célú kiadások</t>
  </si>
  <si>
    <t>Konyha</t>
  </si>
  <si>
    <t>Felgyő Községi Önkormányzat és Íntézményének 2017. évi összes költségvetési KIADÁSI terve</t>
  </si>
  <si>
    <t>Felgyő Községi Önkormányzat és Intézményének 2017. évi összes költségvetési BEVÉTELI terve</t>
  </si>
  <si>
    <t>Kábeltv tárgyi eszköz bérbeadás</t>
  </si>
  <si>
    <t>Egyéb működési bevételből</t>
  </si>
  <si>
    <t>Vis maior támogatás (2016-ról áthúzódó ivívzkút javítás)</t>
  </si>
  <si>
    <t>BEVÉTELEK kormányzati funkciók szerint</t>
  </si>
  <si>
    <t>KIADÁSOK rkormányzati funkciók szerint</t>
  </si>
  <si>
    <t>2017.03.31-ig</t>
  </si>
  <si>
    <t xml:space="preserve">2017.04.01.-től </t>
  </si>
  <si>
    <t>EFt-ban</t>
  </si>
  <si>
    <t>1. melléklet az 1/2017.(II.24.)  önkormányzati rendelethez</t>
  </si>
  <si>
    <t>1.a melléklet az 1/2017.(II.24. önkormányzati rendelethez</t>
  </si>
  <si>
    <t>1.b melléklet az 1/2017.(II.24.)  önkormányzati rendelethez</t>
  </si>
  <si>
    <t>2. melléklet az 1/2017.(II.24.) önkormányzati rendelethez</t>
  </si>
  <si>
    <t>2.a. melléklet az 1/2017.(II.24.)  önkormányzati rendelethez</t>
  </si>
  <si>
    <t>2.b. melléklet az 1/2017.(II.24.)  önkormányzati rendelethez</t>
  </si>
  <si>
    <t>3. melléklet az 1/2017.(II.24.) önkormányzati rendelethez</t>
  </si>
  <si>
    <t>4. melléklet az 1/2017.(II.24.)  önkormányzati rendelethez</t>
  </si>
  <si>
    <t>5. melléklet az 1/2017.(II.24.)  önkormányzati rendelethez</t>
  </si>
  <si>
    <t>6. melléklet az 1/2017.(II.24.)  önkormányzati rendelethez</t>
  </si>
  <si>
    <t>7. melléklet az 1/2017.(II.24.)  önkormányzati rendelethez</t>
  </si>
  <si>
    <t>8. melléklet az 1/2017.(II.24.)  önkormányzati rendelethez</t>
  </si>
  <si>
    <t>9. melléklet az 1/2017.(II.24.) önkormányzati rendelethez</t>
  </si>
  <si>
    <t>10. melléklet az 1/2017.(II.24.) önkormányzati rendelethez</t>
  </si>
</sst>
</file>

<file path=xl/styles.xml><?xml version="1.0" encoding="utf-8"?>
<styleSheet xmlns="http://schemas.openxmlformats.org/spreadsheetml/2006/main">
  <numFmts count="6">
    <numFmt numFmtId="6" formatCode="#,##0\ &quot;Ft&quot;;[Red]\-#,##0\ &quot;Ft&quot;"/>
    <numFmt numFmtId="43" formatCode="_-* #,##0.00\ _F_t_-;\-* #,##0.00\ _F_t_-;_-* &quot;-&quot;??\ _F_t_-;_-@_-"/>
    <numFmt numFmtId="164" formatCode="00"/>
    <numFmt numFmtId="165" formatCode="\ ##########"/>
    <numFmt numFmtId="166" formatCode="0__"/>
    <numFmt numFmtId="167" formatCode="0_ ;\-0\ "/>
  </numFmts>
  <fonts count="27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vertAlign val="superscript"/>
      <sz val="10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u/>
      <sz val="10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10" fillId="0" borderId="0"/>
    <xf numFmtId="43" fontId="3" fillId="0" borderId="0" applyFont="0" applyFill="0" applyBorder="0" applyAlignment="0" applyProtection="0"/>
  </cellStyleXfs>
  <cellXfs count="228">
    <xf numFmtId="0" fontId="0" fillId="0" borderId="0" xfId="0"/>
    <xf numFmtId="3" fontId="2" fillId="0" borderId="1" xfId="2" applyNumberFormat="1" applyFont="1" applyFill="1" applyBorder="1" applyAlignment="1">
      <alignment horizontal="right" vertical="center"/>
    </xf>
    <xf numFmtId="3" fontId="3" fillId="3" borderId="1" xfId="4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 vertical="center" wrapText="1"/>
    </xf>
    <xf numFmtId="0" fontId="4" fillId="0" borderId="1" xfId="2" quotePrefix="1" applyFont="1" applyFill="1" applyBorder="1" applyAlignment="1">
      <alignment horizontal="center" vertical="center"/>
    </xf>
    <xf numFmtId="0" fontId="2" fillId="0" borderId="1" xfId="2" quotePrefix="1" applyFont="1" applyFill="1" applyBorder="1" applyAlignment="1">
      <alignment horizontal="center" vertical="center"/>
    </xf>
    <xf numFmtId="0" fontId="8" fillId="0" borderId="0" xfId="0" applyFont="1"/>
    <xf numFmtId="164" fontId="4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0" fillId="0" borderId="0" xfId="0" applyFill="1"/>
    <xf numFmtId="0" fontId="8" fillId="0" borderId="0" xfId="0" applyFont="1" applyFill="1"/>
    <xf numFmtId="0" fontId="6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3" fillId="0" borderId="0" xfId="3" applyAlignment="1"/>
    <xf numFmtId="0" fontId="3" fillId="0" borderId="0" xfId="3"/>
    <xf numFmtId="0" fontId="6" fillId="0" borderId="0" xfId="3" applyFont="1"/>
    <xf numFmtId="0" fontId="3" fillId="0" borderId="0" xfId="3" applyFont="1" applyAlignment="1"/>
    <xf numFmtId="0" fontId="3" fillId="0" borderId="0" xfId="3" applyFont="1"/>
    <xf numFmtId="0" fontId="3" fillId="0" borderId="0" xfId="3" applyFont="1" applyAlignment="1">
      <alignment horizontal="center"/>
    </xf>
    <xf numFmtId="0" fontId="3" fillId="0" borderId="1" xfId="3" applyFont="1" applyBorder="1" applyAlignment="1">
      <alignment wrapText="1"/>
    </xf>
    <xf numFmtId="0" fontId="3" fillId="0" borderId="1" xfId="3" applyFont="1" applyBorder="1"/>
    <xf numFmtId="0" fontId="6" fillId="0" borderId="1" xfId="3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6" fillId="0" borderId="1" xfId="3" applyFont="1" applyFill="1" applyBorder="1"/>
    <xf numFmtId="0" fontId="6" fillId="0" borderId="1" xfId="3" applyFont="1" applyBorder="1"/>
    <xf numFmtId="0" fontId="6" fillId="0" borderId="1" xfId="3" applyFont="1" applyBorder="1" applyAlignment="1">
      <alignment horizontal="center" vertical="center"/>
    </xf>
    <xf numFmtId="0" fontId="2" fillId="0" borderId="1" xfId="2" quotePrefix="1" applyFont="1" applyFill="1" applyBorder="1" applyAlignment="1">
      <alignment horizontal="right" vertical="center"/>
    </xf>
    <xf numFmtId="3" fontId="3" fillId="0" borderId="1" xfId="4" applyNumberFormat="1" applyFont="1" applyFill="1" applyBorder="1" applyAlignment="1">
      <alignment horizontal="right" vertical="center" wrapText="1"/>
    </xf>
    <xf numFmtId="3" fontId="6" fillId="0" borderId="1" xfId="4" applyNumberFormat="1" applyFont="1" applyFill="1" applyBorder="1" applyAlignment="1">
      <alignment horizontal="right" vertical="center" wrapText="1"/>
    </xf>
    <xf numFmtId="0" fontId="2" fillId="0" borderId="1" xfId="2" applyFont="1" applyFill="1" applyBorder="1" applyAlignment="1">
      <alignment horizontal="right" vertical="center"/>
    </xf>
    <xf numFmtId="3" fontId="4" fillId="0" borderId="1" xfId="2" applyNumberFormat="1" applyFont="1" applyFill="1" applyBorder="1" applyAlignment="1">
      <alignment horizontal="right" vertical="center"/>
    </xf>
    <xf numFmtId="0" fontId="3" fillId="0" borderId="0" xfId="3" applyBorder="1"/>
    <xf numFmtId="0" fontId="7" fillId="0" borderId="0" xfId="3" applyFont="1"/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7" fillId="0" borderId="1" xfId="3" applyFont="1" applyBorder="1"/>
    <xf numFmtId="0" fontId="9" fillId="0" borderId="1" xfId="3" applyFont="1" applyBorder="1"/>
    <xf numFmtId="0" fontId="7" fillId="0" borderId="1" xfId="3" applyFont="1" applyBorder="1" applyAlignment="1">
      <alignment wrapText="1"/>
    </xf>
    <xf numFmtId="0" fontId="3" fillId="0" borderId="1" xfId="3" applyFont="1" applyBorder="1" applyAlignment="1">
      <alignment horizontal="right"/>
    </xf>
    <xf numFmtId="0" fontId="11" fillId="0" borderId="1" xfId="3" applyFont="1" applyBorder="1" applyAlignment="1">
      <alignment horizontal="left"/>
    </xf>
    <xf numFmtId="0" fontId="12" fillId="0" borderId="1" xfId="3" applyFont="1" applyBorder="1" applyAlignment="1">
      <alignment horizontal="left"/>
    </xf>
    <xf numFmtId="0" fontId="6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horizontal="right" vertical="center"/>
    </xf>
    <xf numFmtId="0" fontId="6" fillId="0" borderId="1" xfId="3" applyFont="1" applyBorder="1" applyAlignment="1">
      <alignment horizontal="right" wrapText="1"/>
    </xf>
    <xf numFmtId="0" fontId="6" fillId="0" borderId="1" xfId="3" applyFont="1" applyBorder="1" applyAlignment="1">
      <alignment wrapText="1"/>
    </xf>
    <xf numFmtId="0" fontId="4" fillId="0" borderId="1" xfId="2" applyFont="1" applyFill="1" applyBorder="1" applyAlignment="1">
      <alignment horizontal="right" vertical="center"/>
    </xf>
    <xf numFmtId="0" fontId="9" fillId="0" borderId="0" xfId="3" applyFont="1" applyAlignment="1">
      <alignment horizontal="right"/>
    </xf>
    <xf numFmtId="0" fontId="7" fillId="0" borderId="1" xfId="3" applyFont="1" applyBorder="1" applyAlignment="1">
      <alignment horizontal="center" vertical="center"/>
    </xf>
    <xf numFmtId="167" fontId="9" fillId="0" borderId="1" xfId="7" applyNumberFormat="1" applyFont="1" applyBorder="1"/>
    <xf numFmtId="167" fontId="6" fillId="0" borderId="1" xfId="7" applyNumberFormat="1" applyFont="1" applyBorder="1"/>
    <xf numFmtId="0" fontId="14" fillId="0" borderId="0" xfId="3" applyFont="1" applyAlignment="1"/>
    <xf numFmtId="1" fontId="9" fillId="0" borderId="1" xfId="3" applyNumberFormat="1" applyFont="1" applyBorder="1" applyAlignment="1">
      <alignment horizontal="right"/>
    </xf>
    <xf numFmtId="1" fontId="7" fillId="0" borderId="1" xfId="3" applyNumberFormat="1" applyFont="1" applyBorder="1" applyAlignment="1"/>
    <xf numFmtId="1" fontId="3" fillId="0" borderId="1" xfId="3" applyNumberFormat="1" applyFont="1" applyBorder="1" applyAlignment="1">
      <alignment horizontal="right"/>
    </xf>
    <xf numFmtId="1" fontId="6" fillId="0" borderId="1" xfId="3" applyNumberFormat="1" applyFont="1" applyBorder="1" applyAlignment="1"/>
    <xf numFmtId="0" fontId="9" fillId="0" borderId="0" xfId="3" applyFont="1"/>
    <xf numFmtId="0" fontId="7" fillId="0" borderId="1" xfId="3" applyFont="1" applyBorder="1" applyAlignment="1">
      <alignment horizontal="center" vertical="center" wrapText="1"/>
    </xf>
    <xf numFmtId="1" fontId="9" fillId="0" borderId="1" xfId="7" applyNumberFormat="1" applyFont="1" applyBorder="1" applyAlignment="1">
      <alignment horizontal="right"/>
    </xf>
    <xf numFmtId="0" fontId="9" fillId="0" borderId="1" xfId="3" applyFont="1" applyBorder="1" applyAlignment="1">
      <alignment horizontal="left"/>
    </xf>
    <xf numFmtId="0" fontId="9" fillId="0" borderId="1" xfId="3" applyFont="1" applyBorder="1" applyAlignment="1"/>
    <xf numFmtId="0" fontId="6" fillId="0" borderId="1" xfId="3" applyFont="1" applyBorder="1" applyAlignment="1">
      <alignment horizontal="left"/>
    </xf>
    <xf numFmtId="0" fontId="6" fillId="0" borderId="1" xfId="3" applyFont="1" applyBorder="1" applyAlignment="1"/>
    <xf numFmtId="1" fontId="3" fillId="0" borderId="1" xfId="3" applyNumberFormat="1" applyFont="1" applyBorder="1"/>
    <xf numFmtId="0" fontId="10" fillId="0" borderId="0" xfId="6"/>
    <xf numFmtId="0" fontId="17" fillId="0" borderId="0" xfId="6" applyFont="1" applyAlignment="1">
      <alignment horizontal="center"/>
    </xf>
    <xf numFmtId="0" fontId="18" fillId="0" borderId="0" xfId="6" applyFont="1"/>
    <xf numFmtId="0" fontId="13" fillId="0" borderId="0" xfId="6" applyFont="1"/>
    <xf numFmtId="0" fontId="13" fillId="0" borderId="0" xfId="6" applyFont="1" applyAlignment="1">
      <alignment wrapText="1"/>
    </xf>
    <xf numFmtId="0" fontId="18" fillId="0" borderId="0" xfId="6" applyFont="1" applyAlignment="1">
      <alignment wrapText="1"/>
    </xf>
    <xf numFmtId="0" fontId="18" fillId="0" borderId="0" xfId="6" applyFont="1" applyAlignment="1">
      <alignment horizontal="left"/>
    </xf>
    <xf numFmtId="0" fontId="9" fillId="0" borderId="0" xfId="6" applyFont="1" applyAlignment="1">
      <alignment horizontal="right"/>
    </xf>
    <xf numFmtId="0" fontId="9" fillId="0" borderId="0" xfId="6" applyFont="1"/>
    <xf numFmtId="0" fontId="7" fillId="0" borderId="0" xfId="6" applyFont="1" applyAlignment="1">
      <alignment horizontal="center"/>
    </xf>
    <xf numFmtId="0" fontId="7" fillId="0" borderId="0" xfId="6" applyFont="1"/>
    <xf numFmtId="0" fontId="7" fillId="0" borderId="0" xfId="6" applyFont="1" applyAlignment="1">
      <alignment wrapText="1"/>
    </xf>
    <xf numFmtId="0" fontId="9" fillId="0" borderId="0" xfId="6" applyFont="1" applyAlignment="1">
      <alignment wrapText="1"/>
    </xf>
    <xf numFmtId="0" fontId="7" fillId="0" borderId="1" xfId="6" applyFont="1" applyBorder="1" applyAlignment="1">
      <alignment vertical="center"/>
    </xf>
    <xf numFmtId="0" fontId="7" fillId="0" borderId="1" xfId="6" applyFont="1" applyBorder="1" applyAlignment="1">
      <alignment vertical="center" wrapText="1"/>
    </xf>
    <xf numFmtId="0" fontId="9" fillId="0" borderId="1" xfId="6" applyFont="1" applyBorder="1"/>
    <xf numFmtId="1" fontId="9" fillId="0" borderId="1" xfId="6" applyNumberFormat="1" applyFont="1" applyBorder="1"/>
    <xf numFmtId="0" fontId="9" fillId="0" borderId="1" xfId="6" applyFont="1" applyBorder="1" applyAlignment="1">
      <alignment wrapText="1"/>
    </xf>
    <xf numFmtId="0" fontId="7" fillId="0" borderId="1" xfId="6" applyFont="1" applyBorder="1"/>
    <xf numFmtId="49" fontId="7" fillId="0" borderId="1" xfId="6" applyNumberFormat="1" applyFont="1" applyBorder="1" applyAlignment="1">
      <alignment horizontal="right"/>
    </xf>
    <xf numFmtId="1" fontId="7" fillId="0" borderId="1" xfId="6" applyNumberFormat="1" applyFont="1" applyBorder="1"/>
    <xf numFmtId="0" fontId="7" fillId="0" borderId="1" xfId="6" applyFont="1" applyBorder="1" applyAlignment="1">
      <alignment wrapText="1"/>
    </xf>
    <xf numFmtId="0" fontId="7" fillId="0" borderId="1" xfId="6" applyFont="1" applyBorder="1" applyAlignment="1">
      <alignment horizontal="center" vertical="center" wrapText="1"/>
    </xf>
    <xf numFmtId="0" fontId="19" fillId="0" borderId="0" xfId="6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9" fillId="0" borderId="1" xfId="6" applyFont="1" applyBorder="1" applyAlignment="1">
      <alignment horizontal="center" vertical="center" textRotation="90" wrapText="1"/>
    </xf>
    <xf numFmtId="0" fontId="9" fillId="0" borderId="1" xfId="6" applyFont="1" applyBorder="1" applyAlignment="1">
      <alignment horizontal="center" vertical="center" wrapText="1"/>
    </xf>
    <xf numFmtId="0" fontId="10" fillId="0" borderId="0" xfId="6" applyAlignment="1">
      <alignment vertical="center"/>
    </xf>
    <xf numFmtId="0" fontId="9" fillId="0" borderId="0" xfId="6" applyFont="1" applyAlignment="1">
      <alignment horizontal="left"/>
    </xf>
    <xf numFmtId="6" fontId="9" fillId="0" borderId="0" xfId="6" applyNumberFormat="1" applyFont="1"/>
    <xf numFmtId="0" fontId="10" fillId="0" borderId="0" xfId="6" applyAlignment="1"/>
    <xf numFmtId="0" fontId="3" fillId="0" borderId="3" xfId="3" applyFont="1" applyBorder="1" applyAlignment="1">
      <alignment horizontal="right"/>
    </xf>
    <xf numFmtId="0" fontId="22" fillId="0" borderId="3" xfId="3" applyFont="1" applyBorder="1" applyAlignment="1">
      <alignment horizontal="center"/>
    </xf>
    <xf numFmtId="0" fontId="3" fillId="0" borderId="3" xfId="3" applyFont="1" applyBorder="1"/>
    <xf numFmtId="0" fontId="6" fillId="0" borderId="0" xfId="3" applyFont="1" applyAlignment="1">
      <alignment horizontal="right"/>
    </xf>
    <xf numFmtId="0" fontId="3" fillId="0" borderId="0" xfId="3" applyFont="1" applyAlignment="1">
      <alignment horizontal="right"/>
    </xf>
    <xf numFmtId="0" fontId="4" fillId="0" borderId="1" xfId="6" applyFont="1" applyBorder="1" applyAlignment="1">
      <alignment horizontal="center" vertical="center" wrapText="1"/>
    </xf>
    <xf numFmtId="0" fontId="2" fillId="0" borderId="1" xfId="6" applyFont="1" applyBorder="1" applyAlignment="1">
      <alignment vertical="center" wrapText="1"/>
    </xf>
    <xf numFmtId="0" fontId="2" fillId="0" borderId="1" xfId="6" applyFont="1" applyBorder="1" applyAlignment="1">
      <alignment horizontal="right" vertical="center"/>
    </xf>
    <xf numFmtId="0" fontId="2" fillId="0" borderId="1" xfId="6" applyFont="1" applyBorder="1" applyAlignment="1">
      <alignment horizontal="right" vertical="center" wrapText="1"/>
    </xf>
    <xf numFmtId="0" fontId="4" fillId="0" borderId="1" xfId="6" applyFont="1" applyBorder="1" applyAlignment="1">
      <alignment vertical="center" wrapText="1"/>
    </xf>
    <xf numFmtId="0" fontId="4" fillId="0" borderId="1" xfId="6" applyFont="1" applyBorder="1" applyAlignment="1">
      <alignment horizontal="right" vertical="center"/>
    </xf>
    <xf numFmtId="0" fontId="4" fillId="0" borderId="1" xfId="6" applyFont="1" applyBorder="1" applyAlignment="1">
      <alignment horizontal="right" vertical="center" wrapText="1"/>
    </xf>
    <xf numFmtId="0" fontId="0" fillId="0" borderId="1" xfId="0" applyBorder="1"/>
    <xf numFmtId="0" fontId="9" fillId="0" borderId="0" xfId="0" applyFont="1"/>
    <xf numFmtId="0" fontId="9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/>
    <xf numFmtId="3" fontId="7" fillId="0" borderId="1" xfId="0" applyNumberFormat="1" applyFont="1" applyFill="1" applyBorder="1"/>
    <xf numFmtId="3" fontId="2" fillId="0" borderId="1" xfId="2" applyNumberFormat="1" applyFont="1" applyFill="1" applyBorder="1" applyAlignment="1">
      <alignment vertical="center"/>
    </xf>
    <xf numFmtId="0" fontId="7" fillId="0" borderId="1" xfId="0" applyFont="1" applyBorder="1" applyAlignment="1"/>
    <xf numFmtId="3" fontId="4" fillId="0" borderId="2" xfId="2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 wrapText="1"/>
    </xf>
    <xf numFmtId="3" fontId="6" fillId="0" borderId="1" xfId="4" applyNumberFormat="1" applyFont="1" applyFill="1" applyBorder="1" applyAlignment="1">
      <alignment vertical="center" wrapText="1"/>
    </xf>
    <xf numFmtId="0" fontId="9" fillId="0" borderId="1" xfId="0" applyFont="1" applyFill="1" applyBorder="1" applyAlignment="1"/>
    <xf numFmtId="3" fontId="4" fillId="0" borderId="1" xfId="2" applyNumberFormat="1" applyFont="1" applyFill="1" applyBorder="1" applyAlignment="1">
      <alignment vertical="center"/>
    </xf>
    <xf numFmtId="0" fontId="9" fillId="0" borderId="0" xfId="6" applyFont="1" applyAlignment="1"/>
    <xf numFmtId="0" fontId="9" fillId="0" borderId="1" xfId="3" applyFont="1" applyBorder="1" applyAlignment="1">
      <alignment horizontal="left"/>
    </xf>
    <xf numFmtId="0" fontId="3" fillId="0" borderId="1" xfId="3" applyBorder="1"/>
    <xf numFmtId="0" fontId="3" fillId="0" borderId="1" xfId="3" applyBorder="1" applyAlignment="1"/>
    <xf numFmtId="0" fontId="3" fillId="0" borderId="2" xfId="3" applyBorder="1" applyAlignment="1"/>
    <xf numFmtId="0" fontId="3" fillId="0" borderId="4" xfId="3" applyBorder="1" applyAlignment="1"/>
    <xf numFmtId="0" fontId="3" fillId="0" borderId="5" xfId="3" applyBorder="1" applyAlignment="1"/>
    <xf numFmtId="0" fontId="2" fillId="0" borderId="1" xfId="6" applyFont="1" applyBorder="1" applyAlignment="1">
      <alignment vertical="center" wrapText="1"/>
    </xf>
    <xf numFmtId="0" fontId="6" fillId="0" borderId="0" xfId="3" applyFont="1" applyAlignment="1">
      <alignment horizontal="center"/>
    </xf>
    <xf numFmtId="0" fontId="16" fillId="0" borderId="1" xfId="2" quotePrefix="1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right" vertical="center"/>
    </xf>
    <xf numFmtId="0" fontId="23" fillId="0" borderId="0" xfId="0" applyFont="1"/>
    <xf numFmtId="0" fontId="24" fillId="0" borderId="0" xfId="0" applyFont="1"/>
    <xf numFmtId="0" fontId="0" fillId="0" borderId="0" xfId="0" applyFont="1"/>
    <xf numFmtId="0" fontId="12" fillId="0" borderId="1" xfId="3" applyFont="1" applyBorder="1"/>
    <xf numFmtId="0" fontId="12" fillId="0" borderId="0" xfId="3" applyFont="1"/>
    <xf numFmtId="0" fontId="15" fillId="0" borderId="1" xfId="2" quotePrefix="1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/>
    </xf>
    <xf numFmtId="0" fontId="11" fillId="0" borderId="1" xfId="0" applyFont="1" applyFill="1" applyBorder="1" applyAlignment="1"/>
    <xf numFmtId="3" fontId="15" fillId="0" borderId="1" xfId="2" applyNumberFormat="1" applyFont="1" applyFill="1" applyBorder="1" applyAlignment="1">
      <alignment vertical="center"/>
    </xf>
    <xf numFmtId="0" fontId="11" fillId="0" borderId="1" xfId="3" applyFont="1" applyBorder="1"/>
    <xf numFmtId="0" fontId="25" fillId="0" borderId="1" xfId="3" applyFont="1" applyBorder="1"/>
    <xf numFmtId="0" fontId="26" fillId="0" borderId="1" xfId="3" applyFont="1" applyBorder="1"/>
    <xf numFmtId="0" fontId="9" fillId="0" borderId="0" xfId="6" applyFont="1" applyAlignment="1">
      <alignment horizontal="right"/>
    </xf>
    <xf numFmtId="0" fontId="6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/>
    </xf>
    <xf numFmtId="0" fontId="15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vertical="center" wrapText="1"/>
    </xf>
    <xf numFmtId="0" fontId="9" fillId="0" borderId="3" xfId="0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3" fillId="0" borderId="0" xfId="3" applyFont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6" fillId="0" borderId="0" xfId="3" applyFont="1" applyAlignment="1">
      <alignment horizontal="center" vertical="center"/>
    </xf>
    <xf numFmtId="0" fontId="3" fillId="0" borderId="0" xfId="3" applyFont="1" applyBorder="1" applyAlignment="1">
      <alignment horizontal="right"/>
    </xf>
    <xf numFmtId="0" fontId="3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9" fillId="0" borderId="0" xfId="0" applyFont="1" applyBorder="1" applyAlignment="1">
      <alignment horizontal="right"/>
    </xf>
    <xf numFmtId="164" fontId="4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64" fontId="2" fillId="0" borderId="1" xfId="2" quotePrefix="1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vertical="center"/>
    </xf>
    <xf numFmtId="0" fontId="2" fillId="0" borderId="1" xfId="2" applyNumberFormat="1" applyFont="1" applyFill="1" applyBorder="1" applyAlignment="1">
      <alignment vertical="center"/>
    </xf>
    <xf numFmtId="165" fontId="2" fillId="0" borderId="1" xfId="2" applyNumberFormat="1" applyFont="1" applyFill="1" applyBorder="1" applyAlignment="1">
      <alignment vertical="center"/>
    </xf>
    <xf numFmtId="164" fontId="4" fillId="0" borderId="1" xfId="2" quotePrefix="1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vertical="center" wrapText="1"/>
    </xf>
    <xf numFmtId="165" fontId="4" fillId="0" borderId="1" xfId="2" applyNumberFormat="1" applyFont="1" applyFill="1" applyBorder="1" applyAlignment="1">
      <alignment vertical="center"/>
    </xf>
    <xf numFmtId="0" fontId="2" fillId="2" borderId="1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vertical="center"/>
    </xf>
    <xf numFmtId="166" fontId="2" fillId="0" borderId="1" xfId="2" applyNumberFormat="1" applyFont="1" applyFill="1" applyBorder="1" applyAlignment="1">
      <alignment horizontal="left" vertical="center"/>
    </xf>
    <xf numFmtId="0" fontId="7" fillId="0" borderId="0" xfId="3" applyFont="1" applyAlignment="1">
      <alignment horizontal="center"/>
    </xf>
    <xf numFmtId="0" fontId="7" fillId="0" borderId="1" xfId="3" applyFont="1" applyBorder="1" applyAlignment="1">
      <alignment horizontal="center"/>
    </xf>
    <xf numFmtId="0" fontId="3" fillId="0" borderId="0" xfId="3" applyAlignment="1">
      <alignment horizontal="left"/>
    </xf>
    <xf numFmtId="0" fontId="11" fillId="0" borderId="1" xfId="3" applyFont="1" applyBorder="1" applyAlignment="1">
      <alignment horizontal="center" vertical="center"/>
    </xf>
    <xf numFmtId="0" fontId="7" fillId="0" borderId="0" xfId="3" applyFont="1" applyAlignment="1">
      <alignment horizontal="left"/>
    </xf>
    <xf numFmtId="0" fontId="9" fillId="0" borderId="0" xfId="3" applyFont="1" applyAlignment="1">
      <alignment horizontal="right"/>
    </xf>
    <xf numFmtId="0" fontId="9" fillId="0" borderId="0" xfId="3" applyFont="1" applyAlignment="1">
      <alignment horizontal="center"/>
    </xf>
    <xf numFmtId="0" fontId="9" fillId="0" borderId="1" xfId="3" applyFont="1" applyBorder="1" applyAlignment="1">
      <alignment horizontal="left"/>
    </xf>
    <xf numFmtId="0" fontId="7" fillId="0" borderId="1" xfId="3" applyFont="1" applyBorder="1" applyAlignment="1">
      <alignment horizontal="left"/>
    </xf>
    <xf numFmtId="0" fontId="6" fillId="0" borderId="1" xfId="3" applyFont="1" applyBorder="1" applyAlignment="1">
      <alignment horizontal="left"/>
    </xf>
    <xf numFmtId="0" fontId="3" fillId="0" borderId="1" xfId="3" applyBorder="1" applyAlignment="1">
      <alignment horizontal="left"/>
    </xf>
    <xf numFmtId="0" fontId="3" fillId="0" borderId="1" xfId="3" applyFont="1" applyBorder="1" applyAlignment="1">
      <alignment horizontal="left"/>
    </xf>
    <xf numFmtId="0" fontId="0" fillId="0" borderId="0" xfId="6" applyFont="1" applyAlignment="1">
      <alignment horizontal="left"/>
    </xf>
    <xf numFmtId="0" fontId="10" fillId="0" borderId="0" xfId="6" applyAlignment="1">
      <alignment horizontal="left"/>
    </xf>
    <xf numFmtId="0" fontId="2" fillId="0" borderId="0" xfId="6" applyFont="1" applyAlignment="1">
      <alignment horizontal="right" vertical="center" wrapText="1"/>
    </xf>
    <xf numFmtId="0" fontId="4" fillId="0" borderId="0" xfId="6" applyFont="1" applyAlignment="1">
      <alignment horizontal="center" vertical="center" wrapText="1"/>
    </xf>
    <xf numFmtId="0" fontId="4" fillId="0" borderId="1" xfId="6" applyFont="1" applyBorder="1" applyAlignment="1">
      <alignment vertical="center" wrapText="1"/>
    </xf>
    <xf numFmtId="0" fontId="2" fillId="0" borderId="1" xfId="6" applyFont="1" applyBorder="1" applyAlignment="1">
      <alignment vertical="center" wrapText="1"/>
    </xf>
    <xf numFmtId="0" fontId="16" fillId="0" borderId="1" xfId="6" applyFont="1" applyBorder="1" applyAlignment="1">
      <alignment vertical="center" wrapText="1"/>
    </xf>
    <xf numFmtId="0" fontId="9" fillId="0" borderId="0" xfId="6" applyFont="1" applyAlignment="1">
      <alignment horizontal="left"/>
    </xf>
    <xf numFmtId="0" fontId="2" fillId="0" borderId="0" xfId="6" applyFont="1" applyAlignment="1">
      <alignment horizontal="left" wrapText="1"/>
    </xf>
    <xf numFmtId="0" fontId="9" fillId="0" borderId="0" xfId="6" applyFont="1" applyAlignment="1">
      <alignment horizontal="right"/>
    </xf>
    <xf numFmtId="0" fontId="7" fillId="0" borderId="0" xfId="6" applyFont="1" applyAlignment="1">
      <alignment horizontal="center"/>
    </xf>
    <xf numFmtId="0" fontId="7" fillId="0" borderId="1" xfId="6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 wrapText="1"/>
    </xf>
    <xf numFmtId="0" fontId="18" fillId="0" borderId="0" xfId="6" applyFont="1" applyAlignment="1">
      <alignment horizontal="left" wrapText="1"/>
    </xf>
    <xf numFmtId="0" fontId="18" fillId="0" borderId="0" xfId="6" applyFont="1" applyAlignment="1">
      <alignment horizontal="left"/>
    </xf>
    <xf numFmtId="0" fontId="7" fillId="0" borderId="0" xfId="6" applyFont="1" applyAlignment="1">
      <alignment horizontal="center" vertical="center"/>
    </xf>
    <xf numFmtId="0" fontId="9" fillId="0" borderId="0" xfId="6" applyFont="1" applyAlignment="1">
      <alignment horizontal="center"/>
    </xf>
    <xf numFmtId="0" fontId="7" fillId="0" borderId="0" xfId="6" applyFont="1" applyAlignment="1">
      <alignment horizontal="center" vertical="center" wrapText="1"/>
    </xf>
    <xf numFmtId="0" fontId="3" fillId="0" borderId="3" xfId="3" applyFont="1" applyBorder="1" applyAlignment="1">
      <alignment horizontal="right"/>
    </xf>
    <xf numFmtId="0" fontId="6" fillId="0" borderId="6" xfId="3" applyFont="1" applyBorder="1" applyAlignment="1">
      <alignment horizontal="right"/>
    </xf>
    <xf numFmtId="0" fontId="6" fillId="0" borderId="0" xfId="3" applyFont="1" applyAlignment="1">
      <alignment horizontal="center"/>
    </xf>
    <xf numFmtId="0" fontId="7" fillId="0" borderId="0" xfId="0" applyFont="1" applyAlignment="1">
      <alignment horizontal="center"/>
    </xf>
  </cellXfs>
  <cellStyles count="8">
    <cellStyle name="Ezres 2" xfId="7"/>
    <cellStyle name="Normál" xfId="0" builtinId="0"/>
    <cellStyle name="Normál 2" xfId="2"/>
    <cellStyle name="Normál 2 2" xfId="6"/>
    <cellStyle name="Normál 3" xfId="3"/>
    <cellStyle name="Normál 4" xfId="1"/>
    <cellStyle name="Normál_12dmelléklet" xfId="4"/>
    <cellStyle name="Normal_KTRSZJ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07"/>
  <sheetViews>
    <sheetView tabSelected="1" workbookViewId="0">
      <selection activeCell="AO12" sqref="AO12"/>
    </sheetView>
  </sheetViews>
  <sheetFormatPr defaultRowHeight="15"/>
  <cols>
    <col min="1" max="1" width="5.140625" customWidth="1"/>
    <col min="11" max="11" width="2.7109375" customWidth="1"/>
    <col min="12" max="12" width="0.85546875" hidden="1" customWidth="1"/>
    <col min="13" max="27" width="9.140625" hidden="1" customWidth="1"/>
    <col min="28" max="28" width="9.140625" customWidth="1"/>
    <col min="29" max="31" width="9.140625" hidden="1" customWidth="1"/>
    <col min="32" max="32" width="9.7109375" customWidth="1"/>
    <col min="33" max="35" width="9.7109375" style="7" customWidth="1"/>
    <col min="36" max="36" width="9.140625" style="7"/>
  </cols>
  <sheetData>
    <row r="1" spans="1:35">
      <c r="A1" s="171" t="s">
        <v>798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</row>
    <row r="2" spans="1:35" ht="33" customHeight="1">
      <c r="A2" s="170" t="s">
        <v>789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</row>
    <row r="3" spans="1:35">
      <c r="A3" s="13"/>
      <c r="B3" s="164" t="s">
        <v>508</v>
      </c>
      <c r="C3" s="164"/>
      <c r="D3" s="164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69" t="s">
        <v>507</v>
      </c>
      <c r="AI3" s="169"/>
    </row>
    <row r="4" spans="1:35" ht="36" customHeight="1">
      <c r="A4" s="4" t="s">
        <v>502</v>
      </c>
      <c r="B4" s="165" t="s">
        <v>0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7" t="s">
        <v>546</v>
      </c>
      <c r="AC4" s="166"/>
      <c r="AD4" s="166"/>
      <c r="AE4" s="166"/>
      <c r="AF4" s="9" t="s">
        <v>506</v>
      </c>
      <c r="AG4" s="12" t="s">
        <v>503</v>
      </c>
      <c r="AH4" s="12" t="s">
        <v>504</v>
      </c>
      <c r="AI4" s="12" t="s">
        <v>505</v>
      </c>
    </row>
    <row r="5" spans="1:35">
      <c r="A5" s="6" t="s">
        <v>1</v>
      </c>
      <c r="B5" s="168" t="s">
        <v>246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1" t="s">
        <v>247</v>
      </c>
      <c r="AC5" s="161"/>
      <c r="AD5" s="161"/>
      <c r="AE5" s="161"/>
      <c r="AF5" s="1">
        <v>8463</v>
      </c>
      <c r="AG5" s="1">
        <v>8463</v>
      </c>
      <c r="AH5" s="1">
        <v>0</v>
      </c>
      <c r="AI5" s="1">
        <v>0</v>
      </c>
    </row>
    <row r="6" spans="1:35">
      <c r="A6" s="6" t="s">
        <v>4</v>
      </c>
      <c r="B6" s="155" t="s">
        <v>248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61" t="s">
        <v>249</v>
      </c>
      <c r="AC6" s="161"/>
      <c r="AD6" s="161"/>
      <c r="AE6" s="161"/>
      <c r="AF6" s="1">
        <v>0</v>
      </c>
      <c r="AG6" s="1">
        <v>0</v>
      </c>
      <c r="AH6" s="1">
        <v>0</v>
      </c>
      <c r="AI6" s="1">
        <v>0</v>
      </c>
    </row>
    <row r="7" spans="1:35">
      <c r="A7" s="6" t="s">
        <v>7</v>
      </c>
      <c r="B7" s="155" t="s">
        <v>250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61" t="s">
        <v>251</v>
      </c>
      <c r="AC7" s="161"/>
      <c r="AD7" s="161"/>
      <c r="AE7" s="161"/>
      <c r="AF7" s="1">
        <v>12287</v>
      </c>
      <c r="AG7" s="1">
        <v>12287</v>
      </c>
      <c r="AH7" s="1">
        <v>0</v>
      </c>
      <c r="AI7" s="1">
        <v>0</v>
      </c>
    </row>
    <row r="8" spans="1:35">
      <c r="A8" s="6" t="s">
        <v>10</v>
      </c>
      <c r="B8" s="155" t="s">
        <v>252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61" t="s">
        <v>253</v>
      </c>
      <c r="AC8" s="161"/>
      <c r="AD8" s="161"/>
      <c r="AE8" s="161"/>
      <c r="AF8" s="1">
        <v>1403</v>
      </c>
      <c r="AG8" s="1">
        <v>1403</v>
      </c>
      <c r="AH8" s="1">
        <v>0</v>
      </c>
      <c r="AI8" s="1">
        <v>0</v>
      </c>
    </row>
    <row r="9" spans="1:35">
      <c r="A9" s="6" t="s">
        <v>13</v>
      </c>
      <c r="B9" s="155" t="s">
        <v>254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61" t="s">
        <v>255</v>
      </c>
      <c r="AC9" s="161"/>
      <c r="AD9" s="161"/>
      <c r="AE9" s="161"/>
      <c r="AF9" s="32">
        <v>0</v>
      </c>
      <c r="AG9" s="32">
        <v>0</v>
      </c>
      <c r="AH9" s="32">
        <v>0</v>
      </c>
      <c r="AI9" s="32">
        <v>0</v>
      </c>
    </row>
    <row r="10" spans="1:35">
      <c r="A10" s="6" t="s">
        <v>16</v>
      </c>
      <c r="B10" s="155" t="s">
        <v>256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61" t="s">
        <v>257</v>
      </c>
      <c r="AC10" s="161"/>
      <c r="AD10" s="161"/>
      <c r="AE10" s="161"/>
      <c r="AF10" s="32">
        <v>0</v>
      </c>
      <c r="AG10" s="32">
        <v>0</v>
      </c>
      <c r="AH10" s="32">
        <v>0</v>
      </c>
      <c r="AI10" s="32">
        <v>0</v>
      </c>
    </row>
    <row r="11" spans="1:35">
      <c r="A11" s="6" t="s">
        <v>19</v>
      </c>
      <c r="B11" s="155" t="s">
        <v>258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61" t="s">
        <v>259</v>
      </c>
      <c r="AC11" s="161"/>
      <c r="AD11" s="161"/>
      <c r="AE11" s="161"/>
      <c r="AF11" s="33">
        <f>SUM(AF5:AF10)</f>
        <v>22153</v>
      </c>
      <c r="AG11" s="33">
        <f t="shared" ref="AG11:AI11" si="0">SUM(AG5:AG10)</f>
        <v>22153</v>
      </c>
      <c r="AH11" s="33">
        <f t="shared" si="0"/>
        <v>0</v>
      </c>
      <c r="AI11" s="33">
        <f t="shared" si="0"/>
        <v>0</v>
      </c>
    </row>
    <row r="12" spans="1:35">
      <c r="A12" s="6" t="s">
        <v>22</v>
      </c>
      <c r="B12" s="155" t="s">
        <v>260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61" t="s">
        <v>261</v>
      </c>
      <c r="AC12" s="161"/>
      <c r="AD12" s="161"/>
      <c r="AE12" s="161"/>
      <c r="AF12" s="1">
        <v>0</v>
      </c>
      <c r="AG12" s="1">
        <v>0</v>
      </c>
      <c r="AH12" s="1">
        <v>0</v>
      </c>
      <c r="AI12" s="1">
        <v>0</v>
      </c>
    </row>
    <row r="13" spans="1:35">
      <c r="A13" s="6" t="s">
        <v>25</v>
      </c>
      <c r="B13" s="155" t="s">
        <v>262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61" t="s">
        <v>263</v>
      </c>
      <c r="AC13" s="161"/>
      <c r="AD13" s="161"/>
      <c r="AE13" s="161"/>
      <c r="AF13" s="1">
        <v>0</v>
      </c>
      <c r="AG13" s="1">
        <v>0</v>
      </c>
      <c r="AH13" s="1">
        <v>0</v>
      </c>
      <c r="AI13" s="1">
        <v>0</v>
      </c>
    </row>
    <row r="14" spans="1:35">
      <c r="A14" s="6" t="s">
        <v>28</v>
      </c>
      <c r="B14" s="155" t="s">
        <v>264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61" t="s">
        <v>265</v>
      </c>
      <c r="AC14" s="161"/>
      <c r="AD14" s="161"/>
      <c r="AE14" s="161"/>
      <c r="AF14" s="1">
        <v>0</v>
      </c>
      <c r="AG14" s="1">
        <v>0</v>
      </c>
      <c r="AH14" s="1">
        <v>0</v>
      </c>
      <c r="AI14" s="1">
        <v>0</v>
      </c>
    </row>
    <row r="15" spans="1:35">
      <c r="A15" s="6" t="s">
        <v>31</v>
      </c>
      <c r="B15" s="155" t="s">
        <v>266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61" t="s">
        <v>267</v>
      </c>
      <c r="AC15" s="161"/>
      <c r="AD15" s="161"/>
      <c r="AE15" s="161"/>
      <c r="AF15" s="1">
        <v>0</v>
      </c>
      <c r="AG15" s="1">
        <v>0</v>
      </c>
      <c r="AH15" s="1">
        <v>0</v>
      </c>
      <c r="AI15" s="1">
        <v>0</v>
      </c>
    </row>
    <row r="16" spans="1:35">
      <c r="A16" s="6" t="s">
        <v>34</v>
      </c>
      <c r="B16" s="155" t="s">
        <v>268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61" t="s">
        <v>269</v>
      </c>
      <c r="AC16" s="161"/>
      <c r="AD16" s="161"/>
      <c r="AE16" s="161"/>
      <c r="AF16" s="1">
        <v>0</v>
      </c>
      <c r="AG16" s="1">
        <v>0</v>
      </c>
      <c r="AH16" s="1">
        <v>0</v>
      </c>
      <c r="AI16" s="1">
        <v>0</v>
      </c>
    </row>
    <row r="17" spans="1:35">
      <c r="A17" s="5" t="s">
        <v>37</v>
      </c>
      <c r="B17" s="153" t="s">
        <v>270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60" t="s">
        <v>271</v>
      </c>
      <c r="AC17" s="160"/>
      <c r="AD17" s="160"/>
      <c r="AE17" s="160"/>
      <c r="AF17" s="34">
        <f>SUM(AF11:AF16)</f>
        <v>22153</v>
      </c>
      <c r="AG17" s="34">
        <f t="shared" ref="AG17:AI17" si="1">SUM(AG11:AG16)</f>
        <v>22153</v>
      </c>
      <c r="AH17" s="34">
        <f t="shared" si="1"/>
        <v>0</v>
      </c>
      <c r="AI17" s="34">
        <f t="shared" si="1"/>
        <v>0</v>
      </c>
    </row>
    <row r="18" spans="1:35">
      <c r="A18" s="6" t="s">
        <v>40</v>
      </c>
      <c r="B18" s="155" t="s">
        <v>272</v>
      </c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61" t="s">
        <v>273</v>
      </c>
      <c r="AC18" s="161"/>
      <c r="AD18" s="161"/>
      <c r="AE18" s="161"/>
      <c r="AF18" s="1">
        <v>0</v>
      </c>
      <c r="AG18" s="1">
        <v>0</v>
      </c>
      <c r="AH18" s="1">
        <v>0</v>
      </c>
      <c r="AI18" s="1">
        <v>0</v>
      </c>
    </row>
    <row r="19" spans="1:35">
      <c r="A19" s="6" t="s">
        <v>43</v>
      </c>
      <c r="B19" s="155" t="s">
        <v>274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61" t="s">
        <v>275</v>
      </c>
      <c r="AC19" s="161"/>
      <c r="AD19" s="161"/>
      <c r="AE19" s="161"/>
      <c r="AF19" s="1">
        <v>0</v>
      </c>
      <c r="AG19" s="1">
        <v>0</v>
      </c>
      <c r="AH19" s="1">
        <v>0</v>
      </c>
      <c r="AI19" s="1">
        <v>0</v>
      </c>
    </row>
    <row r="20" spans="1:35">
      <c r="A20" s="6" t="s">
        <v>46</v>
      </c>
      <c r="B20" s="155" t="s">
        <v>276</v>
      </c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61" t="s">
        <v>277</v>
      </c>
      <c r="AC20" s="161"/>
      <c r="AD20" s="161"/>
      <c r="AE20" s="161"/>
      <c r="AF20" s="1">
        <v>0</v>
      </c>
      <c r="AG20" s="1">
        <v>0</v>
      </c>
      <c r="AH20" s="1">
        <v>0</v>
      </c>
      <c r="AI20" s="1">
        <v>0</v>
      </c>
    </row>
    <row r="21" spans="1:35">
      <c r="A21" s="6" t="s">
        <v>49</v>
      </c>
      <c r="B21" s="155" t="s">
        <v>278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61" t="s">
        <v>279</v>
      </c>
      <c r="AC21" s="161"/>
      <c r="AD21" s="161"/>
      <c r="AE21" s="161"/>
      <c r="AF21" s="1">
        <v>0</v>
      </c>
      <c r="AG21" s="1">
        <v>0</v>
      </c>
      <c r="AH21" s="1">
        <v>0</v>
      </c>
      <c r="AI21" s="1">
        <v>0</v>
      </c>
    </row>
    <row r="22" spans="1:35">
      <c r="A22" s="6" t="s">
        <v>52</v>
      </c>
      <c r="B22" s="155" t="s">
        <v>280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61" t="s">
        <v>281</v>
      </c>
      <c r="AC22" s="161"/>
      <c r="AD22" s="161"/>
      <c r="AE22" s="161"/>
      <c r="AF22" s="1">
        <v>37783</v>
      </c>
      <c r="AG22" s="1">
        <v>0</v>
      </c>
      <c r="AH22" s="1">
        <v>37783</v>
      </c>
      <c r="AI22" s="1">
        <v>0</v>
      </c>
    </row>
    <row r="23" spans="1:35">
      <c r="A23" s="5" t="s">
        <v>55</v>
      </c>
      <c r="B23" s="153" t="s">
        <v>282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60" t="s">
        <v>283</v>
      </c>
      <c r="AC23" s="160"/>
      <c r="AD23" s="160"/>
      <c r="AE23" s="160"/>
      <c r="AF23" s="34">
        <f>SUM(AF18:AF22)</f>
        <v>37783</v>
      </c>
      <c r="AG23" s="34">
        <f t="shared" ref="AG23:AI23" si="2">SUM(AG18:AG22)</f>
        <v>0</v>
      </c>
      <c r="AH23" s="34">
        <f t="shared" si="2"/>
        <v>37783</v>
      </c>
      <c r="AI23" s="34">
        <f t="shared" si="2"/>
        <v>0</v>
      </c>
    </row>
    <row r="24" spans="1:35">
      <c r="A24" s="6" t="s">
        <v>58</v>
      </c>
      <c r="B24" s="155" t="s">
        <v>284</v>
      </c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61" t="s">
        <v>285</v>
      </c>
      <c r="AC24" s="161"/>
      <c r="AD24" s="161"/>
      <c r="AE24" s="161"/>
      <c r="AF24" s="1">
        <v>0</v>
      </c>
      <c r="AG24" s="1">
        <v>0</v>
      </c>
      <c r="AH24" s="1">
        <v>0</v>
      </c>
      <c r="AI24" s="1">
        <v>0</v>
      </c>
    </row>
    <row r="25" spans="1:35">
      <c r="A25" s="6" t="s">
        <v>61</v>
      </c>
      <c r="B25" s="155" t="s">
        <v>286</v>
      </c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61" t="s">
        <v>287</v>
      </c>
      <c r="AC25" s="161"/>
      <c r="AD25" s="161"/>
      <c r="AE25" s="161"/>
      <c r="AF25" s="1">
        <v>0</v>
      </c>
      <c r="AG25" s="1">
        <v>0</v>
      </c>
      <c r="AH25" s="1">
        <v>0</v>
      </c>
      <c r="AI25" s="1">
        <v>0</v>
      </c>
    </row>
    <row r="26" spans="1:35">
      <c r="A26" s="6" t="s">
        <v>64</v>
      </c>
      <c r="B26" s="155" t="s">
        <v>288</v>
      </c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61" t="s">
        <v>289</v>
      </c>
      <c r="AC26" s="161"/>
      <c r="AD26" s="161"/>
      <c r="AE26" s="161"/>
      <c r="AF26" s="33">
        <f>SUM(AF24:AF25)</f>
        <v>0</v>
      </c>
      <c r="AG26" s="33">
        <f t="shared" ref="AG26:AI26" si="3">SUM(AG24:AG25)</f>
        <v>0</v>
      </c>
      <c r="AH26" s="33">
        <f t="shared" si="3"/>
        <v>0</v>
      </c>
      <c r="AI26" s="33">
        <f t="shared" si="3"/>
        <v>0</v>
      </c>
    </row>
    <row r="27" spans="1:35">
      <c r="A27" s="6" t="s">
        <v>67</v>
      </c>
      <c r="B27" s="155" t="s">
        <v>290</v>
      </c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61" t="s">
        <v>291</v>
      </c>
      <c r="AC27" s="161"/>
      <c r="AD27" s="161"/>
      <c r="AE27" s="161"/>
      <c r="AF27" s="1">
        <v>0</v>
      </c>
      <c r="AG27" s="1">
        <v>0</v>
      </c>
      <c r="AH27" s="1">
        <v>0</v>
      </c>
      <c r="AI27" s="1">
        <v>0</v>
      </c>
    </row>
    <row r="28" spans="1:35">
      <c r="A28" s="6" t="s">
        <v>70</v>
      </c>
      <c r="B28" s="155" t="s">
        <v>292</v>
      </c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61" t="s">
        <v>293</v>
      </c>
      <c r="AC28" s="161"/>
      <c r="AD28" s="161"/>
      <c r="AE28" s="161"/>
      <c r="AF28" s="1">
        <v>0</v>
      </c>
      <c r="AG28" s="1">
        <v>0</v>
      </c>
      <c r="AH28" s="1">
        <v>0</v>
      </c>
      <c r="AI28" s="1">
        <v>0</v>
      </c>
    </row>
    <row r="29" spans="1:35">
      <c r="A29" s="6" t="s">
        <v>73</v>
      </c>
      <c r="B29" s="155" t="s">
        <v>294</v>
      </c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61" t="s">
        <v>295</v>
      </c>
      <c r="AC29" s="161"/>
      <c r="AD29" s="161"/>
      <c r="AE29" s="161"/>
      <c r="AF29" s="1">
        <v>4500</v>
      </c>
      <c r="AG29" s="1">
        <v>0</v>
      </c>
      <c r="AH29" s="1">
        <v>4500</v>
      </c>
      <c r="AI29" s="1">
        <v>0</v>
      </c>
    </row>
    <row r="30" spans="1:35">
      <c r="A30" s="6" t="s">
        <v>76</v>
      </c>
      <c r="B30" s="155" t="s">
        <v>296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61" t="s">
        <v>297</v>
      </c>
      <c r="AC30" s="161"/>
      <c r="AD30" s="161"/>
      <c r="AE30" s="161"/>
      <c r="AF30" s="1">
        <v>60000</v>
      </c>
      <c r="AG30" s="1">
        <v>0</v>
      </c>
      <c r="AH30" s="1">
        <v>60000</v>
      </c>
      <c r="AI30" s="1">
        <v>0</v>
      </c>
    </row>
    <row r="31" spans="1:35">
      <c r="A31" s="6" t="s">
        <v>79</v>
      </c>
      <c r="B31" s="155" t="s">
        <v>298</v>
      </c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61" t="s">
        <v>299</v>
      </c>
      <c r="AC31" s="161"/>
      <c r="AD31" s="161"/>
      <c r="AE31" s="161"/>
      <c r="AF31" s="1">
        <v>0</v>
      </c>
      <c r="AG31" s="1">
        <v>0</v>
      </c>
      <c r="AH31" s="1">
        <v>0</v>
      </c>
      <c r="AI31" s="1">
        <v>0</v>
      </c>
    </row>
    <row r="32" spans="1:35">
      <c r="A32" s="6" t="s">
        <v>82</v>
      </c>
      <c r="B32" s="155" t="s">
        <v>300</v>
      </c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61" t="s">
        <v>301</v>
      </c>
      <c r="AC32" s="161"/>
      <c r="AD32" s="161"/>
      <c r="AE32" s="161"/>
      <c r="AF32" s="1">
        <v>0</v>
      </c>
      <c r="AG32" s="1">
        <v>0</v>
      </c>
      <c r="AH32" s="1">
        <v>0</v>
      </c>
      <c r="AI32" s="1">
        <v>0</v>
      </c>
    </row>
    <row r="33" spans="1:35">
      <c r="A33" s="6" t="s">
        <v>85</v>
      </c>
      <c r="B33" s="155" t="s">
        <v>302</v>
      </c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61" t="s">
        <v>303</v>
      </c>
      <c r="AC33" s="161"/>
      <c r="AD33" s="161"/>
      <c r="AE33" s="161"/>
      <c r="AF33" s="1">
        <v>1900</v>
      </c>
      <c r="AG33" s="1">
        <v>0</v>
      </c>
      <c r="AH33" s="1">
        <v>1900</v>
      </c>
      <c r="AI33" s="1">
        <v>0</v>
      </c>
    </row>
    <row r="34" spans="1:35">
      <c r="A34" s="6" t="s">
        <v>88</v>
      </c>
      <c r="B34" s="155" t="s">
        <v>304</v>
      </c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61" t="s">
        <v>305</v>
      </c>
      <c r="AC34" s="161"/>
      <c r="AD34" s="161"/>
      <c r="AE34" s="161"/>
      <c r="AF34" s="1">
        <v>0</v>
      </c>
      <c r="AG34" s="1">
        <v>0</v>
      </c>
      <c r="AH34" s="1">
        <v>0</v>
      </c>
      <c r="AI34" s="1">
        <v>0</v>
      </c>
    </row>
    <row r="35" spans="1:35">
      <c r="A35" s="6" t="s">
        <v>91</v>
      </c>
      <c r="B35" s="155" t="s">
        <v>306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61" t="s">
        <v>307</v>
      </c>
      <c r="AC35" s="161"/>
      <c r="AD35" s="161"/>
      <c r="AE35" s="161"/>
      <c r="AF35" s="33">
        <f>SUM(AF30:AF34)</f>
        <v>61900</v>
      </c>
      <c r="AG35" s="33">
        <f t="shared" ref="AG35:AI35" si="4">SUM(AG30:AG34)</f>
        <v>0</v>
      </c>
      <c r="AH35" s="33">
        <f t="shared" si="4"/>
        <v>61900</v>
      </c>
      <c r="AI35" s="33">
        <f t="shared" si="4"/>
        <v>0</v>
      </c>
    </row>
    <row r="36" spans="1:35">
      <c r="A36" s="6" t="s">
        <v>94</v>
      </c>
      <c r="B36" s="155" t="s">
        <v>308</v>
      </c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61" t="s">
        <v>309</v>
      </c>
      <c r="AC36" s="161"/>
      <c r="AD36" s="161"/>
      <c r="AE36" s="161"/>
      <c r="AF36" s="1">
        <v>385</v>
      </c>
      <c r="AG36" s="1">
        <v>0</v>
      </c>
      <c r="AH36" s="1">
        <v>385</v>
      </c>
      <c r="AI36" s="1">
        <v>0</v>
      </c>
    </row>
    <row r="37" spans="1:35">
      <c r="A37" s="5" t="s">
        <v>97</v>
      </c>
      <c r="B37" s="153" t="s">
        <v>310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60" t="s">
        <v>311</v>
      </c>
      <c r="AC37" s="160"/>
      <c r="AD37" s="160"/>
      <c r="AE37" s="160"/>
      <c r="AF37" s="34">
        <f>SUM(AF26:AF29,AF35:AF36)</f>
        <v>66785</v>
      </c>
      <c r="AG37" s="34">
        <f t="shared" ref="AG37:AI37" si="5">SUM(AG26:AG29,AG35:AG36)</f>
        <v>0</v>
      </c>
      <c r="AH37" s="34">
        <f t="shared" si="5"/>
        <v>66785</v>
      </c>
      <c r="AI37" s="34">
        <f t="shared" si="5"/>
        <v>0</v>
      </c>
    </row>
    <row r="38" spans="1:35">
      <c r="A38" s="6" t="s">
        <v>100</v>
      </c>
      <c r="B38" s="156" t="s">
        <v>312</v>
      </c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61" t="s">
        <v>313</v>
      </c>
      <c r="AC38" s="161"/>
      <c r="AD38" s="161"/>
      <c r="AE38" s="161"/>
      <c r="AF38" s="1">
        <v>1735</v>
      </c>
      <c r="AG38" s="1">
        <v>0</v>
      </c>
      <c r="AH38" s="1">
        <v>1735</v>
      </c>
      <c r="AI38" s="1">
        <v>0</v>
      </c>
    </row>
    <row r="39" spans="1:35">
      <c r="A39" s="6" t="s">
        <v>103</v>
      </c>
      <c r="B39" s="156" t="s">
        <v>314</v>
      </c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61" t="s">
        <v>315</v>
      </c>
      <c r="AC39" s="161"/>
      <c r="AD39" s="161"/>
      <c r="AE39" s="161"/>
      <c r="AF39" s="1">
        <v>250</v>
      </c>
      <c r="AG39" s="1">
        <v>0</v>
      </c>
      <c r="AH39" s="1">
        <v>250</v>
      </c>
      <c r="AI39" s="1">
        <v>0</v>
      </c>
    </row>
    <row r="40" spans="1:35">
      <c r="A40" s="6" t="s">
        <v>106</v>
      </c>
      <c r="B40" s="156" t="s">
        <v>316</v>
      </c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61" t="s">
        <v>317</v>
      </c>
      <c r="AC40" s="161"/>
      <c r="AD40" s="161"/>
      <c r="AE40" s="161"/>
      <c r="AF40" s="1">
        <v>0</v>
      </c>
      <c r="AG40" s="1">
        <v>0</v>
      </c>
      <c r="AH40" s="1">
        <v>0</v>
      </c>
      <c r="AI40" s="1">
        <v>0</v>
      </c>
    </row>
    <row r="41" spans="1:35">
      <c r="A41" s="6" t="s">
        <v>109</v>
      </c>
      <c r="B41" s="156" t="s">
        <v>318</v>
      </c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61" t="s">
        <v>319</v>
      </c>
      <c r="AC41" s="161"/>
      <c r="AD41" s="161"/>
      <c r="AE41" s="161"/>
      <c r="AF41" s="1">
        <v>5429</v>
      </c>
      <c r="AG41" s="1">
        <v>0</v>
      </c>
      <c r="AH41" s="1">
        <v>5429</v>
      </c>
      <c r="AI41" s="1">
        <v>0</v>
      </c>
    </row>
    <row r="42" spans="1:35">
      <c r="A42" s="6" t="s">
        <v>112</v>
      </c>
      <c r="B42" s="156" t="s">
        <v>320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61" t="s">
        <v>321</v>
      </c>
      <c r="AC42" s="161"/>
      <c r="AD42" s="161"/>
      <c r="AE42" s="161"/>
      <c r="AF42" s="1">
        <v>0</v>
      </c>
      <c r="AG42" s="1">
        <v>0</v>
      </c>
      <c r="AH42" s="1">
        <v>0</v>
      </c>
      <c r="AI42" s="1">
        <v>0</v>
      </c>
    </row>
    <row r="43" spans="1:35">
      <c r="A43" s="6" t="s">
        <v>115</v>
      </c>
      <c r="B43" s="156" t="s">
        <v>322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61" t="s">
        <v>323</v>
      </c>
      <c r="AC43" s="161"/>
      <c r="AD43" s="161"/>
      <c r="AE43" s="161"/>
      <c r="AF43" s="1">
        <v>1461</v>
      </c>
      <c r="AG43" s="1">
        <v>0</v>
      </c>
      <c r="AH43" s="1">
        <v>1461</v>
      </c>
      <c r="AI43" s="1">
        <v>0</v>
      </c>
    </row>
    <row r="44" spans="1:35">
      <c r="A44" s="6" t="s">
        <v>118</v>
      </c>
      <c r="B44" s="156" t="s">
        <v>324</v>
      </c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61" t="s">
        <v>325</v>
      </c>
      <c r="AC44" s="161"/>
      <c r="AD44" s="161"/>
      <c r="AE44" s="161"/>
      <c r="AF44" s="1">
        <v>0</v>
      </c>
      <c r="AG44" s="1">
        <v>0</v>
      </c>
      <c r="AH44" s="1">
        <v>0</v>
      </c>
      <c r="AI44" s="1">
        <v>0</v>
      </c>
    </row>
    <row r="45" spans="1:35">
      <c r="A45" s="6" t="s">
        <v>121</v>
      </c>
      <c r="B45" s="156" t="s">
        <v>326</v>
      </c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61" t="s">
        <v>327</v>
      </c>
      <c r="AC45" s="161"/>
      <c r="AD45" s="161"/>
      <c r="AE45" s="161"/>
      <c r="AF45" s="1">
        <v>0</v>
      </c>
      <c r="AG45" s="1">
        <v>0</v>
      </c>
      <c r="AH45" s="1">
        <v>0</v>
      </c>
      <c r="AI45" s="1">
        <v>0</v>
      </c>
    </row>
    <row r="46" spans="1:35">
      <c r="A46" s="6">
        <v>42</v>
      </c>
      <c r="B46" s="156" t="s">
        <v>328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61" t="s">
        <v>329</v>
      </c>
      <c r="AC46" s="161"/>
      <c r="AD46" s="161"/>
      <c r="AE46" s="161"/>
      <c r="AF46" s="1">
        <v>0</v>
      </c>
      <c r="AG46" s="1">
        <v>0</v>
      </c>
      <c r="AH46" s="1">
        <v>0</v>
      </c>
      <c r="AI46" s="1">
        <v>0</v>
      </c>
    </row>
    <row r="47" spans="1:35">
      <c r="A47" s="6">
        <v>43</v>
      </c>
      <c r="B47" s="156" t="s">
        <v>330</v>
      </c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61" t="s">
        <v>331</v>
      </c>
      <c r="AC47" s="161"/>
      <c r="AD47" s="161"/>
      <c r="AE47" s="161"/>
      <c r="AF47" s="33">
        <f>SUM(AF45:AF46)</f>
        <v>0</v>
      </c>
      <c r="AG47" s="33">
        <f t="shared" ref="AG47:AI47" si="6">SUM(AG45:AG46)</f>
        <v>0</v>
      </c>
      <c r="AH47" s="33">
        <f t="shared" si="6"/>
        <v>0</v>
      </c>
      <c r="AI47" s="33">
        <f t="shared" si="6"/>
        <v>0</v>
      </c>
    </row>
    <row r="48" spans="1:35">
      <c r="A48" s="6">
        <v>44</v>
      </c>
      <c r="B48" s="156" t="s">
        <v>332</v>
      </c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61" t="s">
        <v>333</v>
      </c>
      <c r="AC48" s="161"/>
      <c r="AD48" s="161"/>
      <c r="AE48" s="161"/>
      <c r="AF48" s="1">
        <v>0</v>
      </c>
      <c r="AG48" s="1">
        <v>0</v>
      </c>
      <c r="AH48" s="1">
        <v>0</v>
      </c>
      <c r="AI48" s="1">
        <v>0</v>
      </c>
    </row>
    <row r="49" spans="1:35">
      <c r="A49" s="6">
        <v>45</v>
      </c>
      <c r="B49" s="156" t="s">
        <v>334</v>
      </c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61" t="s">
        <v>335</v>
      </c>
      <c r="AC49" s="161"/>
      <c r="AD49" s="161"/>
      <c r="AE49" s="161"/>
      <c r="AF49" s="1">
        <v>0</v>
      </c>
      <c r="AG49" s="1">
        <v>0</v>
      </c>
      <c r="AH49" s="1">
        <v>0</v>
      </c>
      <c r="AI49" s="1">
        <v>0</v>
      </c>
    </row>
    <row r="50" spans="1:35">
      <c r="A50" s="6" t="s">
        <v>136</v>
      </c>
      <c r="B50" s="156" t="s">
        <v>336</v>
      </c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61" t="s">
        <v>337</v>
      </c>
      <c r="AC50" s="161"/>
      <c r="AD50" s="161"/>
      <c r="AE50" s="161"/>
      <c r="AF50" s="33">
        <f>SUM(AF48:AF49)</f>
        <v>0</v>
      </c>
      <c r="AG50" s="33">
        <f t="shared" ref="AG50:AI50" si="7">SUM(AG48:AG49)</f>
        <v>0</v>
      </c>
      <c r="AH50" s="33">
        <f t="shared" si="7"/>
        <v>0</v>
      </c>
      <c r="AI50" s="33">
        <f t="shared" si="7"/>
        <v>0</v>
      </c>
    </row>
    <row r="51" spans="1:35">
      <c r="A51" s="6" t="s">
        <v>139</v>
      </c>
      <c r="B51" s="156" t="s">
        <v>338</v>
      </c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61" t="s">
        <v>339</v>
      </c>
      <c r="AC51" s="161"/>
      <c r="AD51" s="161"/>
      <c r="AE51" s="161"/>
      <c r="AF51" s="1">
        <v>0</v>
      </c>
      <c r="AG51" s="1">
        <v>0</v>
      </c>
      <c r="AH51" s="1">
        <v>0</v>
      </c>
      <c r="AI51" s="1">
        <v>0</v>
      </c>
    </row>
    <row r="52" spans="1:35">
      <c r="A52" s="6" t="s">
        <v>142</v>
      </c>
      <c r="B52" s="156" t="s">
        <v>340</v>
      </c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61" t="s">
        <v>341</v>
      </c>
      <c r="AC52" s="161"/>
      <c r="AD52" s="161"/>
      <c r="AE52" s="161"/>
      <c r="AF52" s="1">
        <v>0</v>
      </c>
      <c r="AG52" s="1">
        <v>0</v>
      </c>
      <c r="AH52" s="1">
        <v>0</v>
      </c>
      <c r="AI52" s="1">
        <v>0</v>
      </c>
    </row>
    <row r="53" spans="1:35">
      <c r="A53" s="5" t="s">
        <v>145</v>
      </c>
      <c r="B53" s="162" t="s">
        <v>342</v>
      </c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0" t="s">
        <v>343</v>
      </c>
      <c r="AC53" s="160"/>
      <c r="AD53" s="160"/>
      <c r="AE53" s="160"/>
      <c r="AF53" s="34">
        <f>SUM(AF38:AF44,AF47,AF50:AF52)</f>
        <v>8875</v>
      </c>
      <c r="AG53" s="34">
        <f t="shared" ref="AG53:AI53" si="8">SUM(AG38:AG44,AG47,AG50:AG52)</f>
        <v>0</v>
      </c>
      <c r="AH53" s="34">
        <f t="shared" si="8"/>
        <v>8875</v>
      </c>
      <c r="AI53" s="34">
        <f t="shared" si="8"/>
        <v>0</v>
      </c>
    </row>
    <row r="54" spans="1:35">
      <c r="A54" s="6" t="s">
        <v>148</v>
      </c>
      <c r="B54" s="156" t="s">
        <v>344</v>
      </c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61" t="s">
        <v>345</v>
      </c>
      <c r="AC54" s="161"/>
      <c r="AD54" s="161"/>
      <c r="AE54" s="161"/>
      <c r="AF54" s="1">
        <v>0</v>
      </c>
      <c r="AG54" s="1">
        <v>0</v>
      </c>
      <c r="AH54" s="1">
        <v>0</v>
      </c>
      <c r="AI54" s="1">
        <v>0</v>
      </c>
    </row>
    <row r="55" spans="1:35">
      <c r="A55" s="6" t="s">
        <v>151</v>
      </c>
      <c r="B55" s="156" t="s">
        <v>346</v>
      </c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61" t="s">
        <v>347</v>
      </c>
      <c r="AC55" s="161"/>
      <c r="AD55" s="161"/>
      <c r="AE55" s="161"/>
      <c r="AF55" s="1">
        <v>4700</v>
      </c>
      <c r="AG55" s="1">
        <v>0</v>
      </c>
      <c r="AH55" s="1">
        <v>4700</v>
      </c>
      <c r="AI55" s="1">
        <v>0</v>
      </c>
    </row>
    <row r="56" spans="1:35">
      <c r="A56" s="6" t="s">
        <v>154</v>
      </c>
      <c r="B56" s="156" t="s">
        <v>348</v>
      </c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61" t="s">
        <v>349</v>
      </c>
      <c r="AC56" s="161"/>
      <c r="AD56" s="161"/>
      <c r="AE56" s="161"/>
      <c r="AF56" s="1">
        <v>0</v>
      </c>
      <c r="AG56" s="1">
        <v>0</v>
      </c>
      <c r="AH56" s="1">
        <v>0</v>
      </c>
      <c r="AI56" s="1">
        <v>0</v>
      </c>
    </row>
    <row r="57" spans="1:35">
      <c r="A57" s="6" t="s">
        <v>157</v>
      </c>
      <c r="B57" s="156" t="s">
        <v>350</v>
      </c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61" t="s">
        <v>351</v>
      </c>
      <c r="AC57" s="161"/>
      <c r="AD57" s="161"/>
      <c r="AE57" s="161"/>
      <c r="AF57" s="1">
        <v>0</v>
      </c>
      <c r="AG57" s="1">
        <v>0</v>
      </c>
      <c r="AH57" s="1">
        <v>0</v>
      </c>
      <c r="AI57" s="1">
        <v>0</v>
      </c>
    </row>
    <row r="58" spans="1:35">
      <c r="A58" s="6" t="s">
        <v>160</v>
      </c>
      <c r="B58" s="156" t="s">
        <v>352</v>
      </c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61" t="s">
        <v>353</v>
      </c>
      <c r="AC58" s="161"/>
      <c r="AD58" s="161"/>
      <c r="AE58" s="161"/>
      <c r="AF58" s="1">
        <v>0</v>
      </c>
      <c r="AG58" s="1">
        <v>0</v>
      </c>
      <c r="AH58" s="1">
        <v>0</v>
      </c>
      <c r="AI58" s="1">
        <v>0</v>
      </c>
    </row>
    <row r="59" spans="1:35">
      <c r="A59" s="5" t="s">
        <v>163</v>
      </c>
      <c r="B59" s="153" t="s">
        <v>354</v>
      </c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60" t="s">
        <v>355</v>
      </c>
      <c r="AC59" s="160"/>
      <c r="AD59" s="160"/>
      <c r="AE59" s="160"/>
      <c r="AF59" s="34">
        <f>SUM(AF54:AF58)</f>
        <v>4700</v>
      </c>
      <c r="AG59" s="34">
        <f t="shared" ref="AG59:AI59" si="9">SUM(AG54:AG58)</f>
        <v>0</v>
      </c>
      <c r="AH59" s="34">
        <f t="shared" si="9"/>
        <v>4700</v>
      </c>
      <c r="AI59" s="34">
        <f t="shared" si="9"/>
        <v>0</v>
      </c>
    </row>
    <row r="60" spans="1:35">
      <c r="A60" s="6" t="s">
        <v>356</v>
      </c>
      <c r="B60" s="156" t="s">
        <v>357</v>
      </c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61" t="s">
        <v>358</v>
      </c>
      <c r="AC60" s="161"/>
      <c r="AD60" s="161"/>
      <c r="AE60" s="161"/>
      <c r="AF60" s="1">
        <v>0</v>
      </c>
      <c r="AG60" s="1">
        <v>0</v>
      </c>
      <c r="AH60" s="1">
        <v>0</v>
      </c>
      <c r="AI60" s="1">
        <v>0</v>
      </c>
    </row>
    <row r="61" spans="1:35">
      <c r="A61" s="6" t="s">
        <v>359</v>
      </c>
      <c r="B61" s="156" t="s">
        <v>360</v>
      </c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61" t="s">
        <v>361</v>
      </c>
      <c r="AC61" s="161"/>
      <c r="AD61" s="161"/>
      <c r="AE61" s="161"/>
      <c r="AF61" s="1">
        <v>0</v>
      </c>
      <c r="AG61" s="1">
        <v>0</v>
      </c>
      <c r="AH61" s="1">
        <v>0</v>
      </c>
      <c r="AI61" s="1">
        <v>0</v>
      </c>
    </row>
    <row r="62" spans="1:35">
      <c r="A62" s="6" t="s">
        <v>362</v>
      </c>
      <c r="B62" s="156" t="s">
        <v>363</v>
      </c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61" t="s">
        <v>364</v>
      </c>
      <c r="AC62" s="161"/>
      <c r="AD62" s="161"/>
      <c r="AE62" s="161"/>
      <c r="AF62" s="1">
        <v>0</v>
      </c>
      <c r="AG62" s="1">
        <v>0</v>
      </c>
      <c r="AH62" s="1">
        <v>0</v>
      </c>
      <c r="AI62" s="1">
        <v>0</v>
      </c>
    </row>
    <row r="63" spans="1:35">
      <c r="A63" s="6" t="s">
        <v>365</v>
      </c>
      <c r="B63" s="155" t="s">
        <v>366</v>
      </c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61" t="s">
        <v>367</v>
      </c>
      <c r="AC63" s="161"/>
      <c r="AD63" s="161"/>
      <c r="AE63" s="161"/>
      <c r="AF63" s="1">
        <v>0</v>
      </c>
      <c r="AG63" s="1">
        <v>0</v>
      </c>
      <c r="AH63" s="1">
        <v>0</v>
      </c>
      <c r="AI63" s="1">
        <v>0</v>
      </c>
    </row>
    <row r="64" spans="1:35">
      <c r="A64" s="6" t="s">
        <v>368</v>
      </c>
      <c r="B64" s="156" t="s">
        <v>369</v>
      </c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61" t="s">
        <v>370</v>
      </c>
      <c r="AC64" s="161"/>
      <c r="AD64" s="161"/>
      <c r="AE64" s="161"/>
      <c r="AF64" s="1">
        <v>65027</v>
      </c>
      <c r="AG64" s="1">
        <v>0</v>
      </c>
      <c r="AH64" s="1">
        <v>65027</v>
      </c>
      <c r="AI64" s="1"/>
    </row>
    <row r="65" spans="1:35">
      <c r="A65" s="5" t="s">
        <v>371</v>
      </c>
      <c r="B65" s="153" t="s">
        <v>372</v>
      </c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60" t="s">
        <v>373</v>
      </c>
      <c r="AC65" s="160"/>
      <c r="AD65" s="160"/>
      <c r="AE65" s="160"/>
      <c r="AF65" s="34">
        <f>SUM(AF60:AF64)</f>
        <v>65027</v>
      </c>
      <c r="AG65" s="34">
        <f t="shared" ref="AG65:AI65" si="10">SUM(AG60:AG64)</f>
        <v>0</v>
      </c>
      <c r="AH65" s="34">
        <f t="shared" si="10"/>
        <v>65027</v>
      </c>
      <c r="AI65" s="34">
        <f t="shared" si="10"/>
        <v>0</v>
      </c>
    </row>
    <row r="66" spans="1:35">
      <c r="A66" s="6" t="s">
        <v>374</v>
      </c>
      <c r="B66" s="156" t="s">
        <v>375</v>
      </c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61" t="s">
        <v>376</v>
      </c>
      <c r="AC66" s="161"/>
      <c r="AD66" s="161"/>
      <c r="AE66" s="161"/>
      <c r="AF66" s="1">
        <v>0</v>
      </c>
      <c r="AG66" s="1">
        <v>0</v>
      </c>
      <c r="AH66" s="1">
        <v>0</v>
      </c>
      <c r="AI66" s="1">
        <v>0</v>
      </c>
    </row>
    <row r="67" spans="1:35">
      <c r="A67" s="6" t="s">
        <v>377</v>
      </c>
      <c r="B67" s="155" t="s">
        <v>378</v>
      </c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61" t="s">
        <v>379</v>
      </c>
      <c r="AC67" s="161"/>
      <c r="AD67" s="161"/>
      <c r="AE67" s="161"/>
      <c r="AF67" s="1">
        <v>0</v>
      </c>
      <c r="AG67" s="1">
        <v>0</v>
      </c>
      <c r="AH67" s="1">
        <v>0</v>
      </c>
      <c r="AI67" s="1">
        <v>0</v>
      </c>
    </row>
    <row r="68" spans="1:35">
      <c r="A68" s="6" t="s">
        <v>380</v>
      </c>
      <c r="B68" s="155" t="s">
        <v>381</v>
      </c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61" t="s">
        <v>382</v>
      </c>
      <c r="AC68" s="161"/>
      <c r="AD68" s="161"/>
      <c r="AE68" s="161"/>
      <c r="AF68" s="1">
        <v>0</v>
      </c>
      <c r="AG68" s="1">
        <v>0</v>
      </c>
      <c r="AH68" s="1">
        <v>0</v>
      </c>
      <c r="AI68" s="1">
        <v>0</v>
      </c>
    </row>
    <row r="69" spans="1:35">
      <c r="A69" s="6" t="s">
        <v>383</v>
      </c>
      <c r="B69" s="155" t="s">
        <v>384</v>
      </c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61" t="s">
        <v>385</v>
      </c>
      <c r="AC69" s="161"/>
      <c r="AD69" s="161"/>
      <c r="AE69" s="161"/>
      <c r="AF69" s="1">
        <v>0</v>
      </c>
      <c r="AG69" s="1">
        <v>0</v>
      </c>
      <c r="AH69" s="1">
        <v>0</v>
      </c>
      <c r="AI69" s="1">
        <v>0</v>
      </c>
    </row>
    <row r="70" spans="1:35">
      <c r="A70" s="6" t="s">
        <v>386</v>
      </c>
      <c r="B70" s="156" t="s">
        <v>387</v>
      </c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61" t="s">
        <v>388</v>
      </c>
      <c r="AC70" s="161"/>
      <c r="AD70" s="161"/>
      <c r="AE70" s="161"/>
      <c r="AF70" s="1">
        <v>500</v>
      </c>
      <c r="AG70" s="1">
        <v>0</v>
      </c>
      <c r="AH70" s="1">
        <v>500</v>
      </c>
      <c r="AI70" s="1">
        <v>0</v>
      </c>
    </row>
    <row r="71" spans="1:35">
      <c r="A71" s="5" t="s">
        <v>389</v>
      </c>
      <c r="B71" s="153" t="s">
        <v>390</v>
      </c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60" t="s">
        <v>391</v>
      </c>
      <c r="AC71" s="160"/>
      <c r="AD71" s="160"/>
      <c r="AE71" s="160"/>
      <c r="AF71" s="34">
        <f>SUM(AF66:AF70)</f>
        <v>500</v>
      </c>
      <c r="AG71" s="34">
        <f t="shared" ref="AG71:AI71" si="11">SUM(AG66:AG70)</f>
        <v>0</v>
      </c>
      <c r="AH71" s="34">
        <f t="shared" si="11"/>
        <v>500</v>
      </c>
      <c r="AI71" s="34">
        <f t="shared" si="11"/>
        <v>0</v>
      </c>
    </row>
    <row r="72" spans="1:35">
      <c r="A72" s="5" t="s">
        <v>392</v>
      </c>
      <c r="B72" s="159" t="s">
        <v>393</v>
      </c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60" t="s">
        <v>394</v>
      </c>
      <c r="AC72" s="160"/>
      <c r="AD72" s="160"/>
      <c r="AE72" s="160"/>
      <c r="AF72" s="34">
        <f>SUM(AF17,AF23,AF37,AF53,AF59,AF65,AF71)</f>
        <v>205823</v>
      </c>
      <c r="AG72" s="34">
        <f t="shared" ref="AG72:AI72" si="12">SUM(AG17,AG23,AG37,AG53,AG59,AG65,AG71)</f>
        <v>22153</v>
      </c>
      <c r="AH72" s="34">
        <f t="shared" si="12"/>
        <v>183670</v>
      </c>
      <c r="AI72" s="34">
        <f t="shared" si="12"/>
        <v>0</v>
      </c>
    </row>
    <row r="73" spans="1:35">
      <c r="A73" s="5" t="s">
        <v>705</v>
      </c>
      <c r="B73" s="154" t="s">
        <v>449</v>
      </c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5" t="s">
        <v>450</v>
      </c>
      <c r="AC73" s="155"/>
      <c r="AD73" s="155"/>
      <c r="AE73" s="155"/>
      <c r="AF73" s="35">
        <v>0</v>
      </c>
      <c r="AG73" s="35">
        <v>0</v>
      </c>
      <c r="AH73" s="35">
        <v>0</v>
      </c>
      <c r="AI73" s="35">
        <v>0</v>
      </c>
    </row>
    <row r="74" spans="1:35">
      <c r="A74" s="5" t="s">
        <v>706</v>
      </c>
      <c r="B74" s="156" t="s">
        <v>451</v>
      </c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5" t="s">
        <v>452</v>
      </c>
      <c r="AC74" s="155"/>
      <c r="AD74" s="155"/>
      <c r="AE74" s="155"/>
      <c r="AF74" s="35">
        <v>0</v>
      </c>
      <c r="AG74" s="35">
        <v>0</v>
      </c>
      <c r="AH74" s="35">
        <v>0</v>
      </c>
      <c r="AI74" s="35">
        <v>0</v>
      </c>
    </row>
    <row r="75" spans="1:35">
      <c r="A75" s="5" t="s">
        <v>707</v>
      </c>
      <c r="B75" s="154" t="s">
        <v>453</v>
      </c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5" t="s">
        <v>454</v>
      </c>
      <c r="AC75" s="155"/>
      <c r="AD75" s="155"/>
      <c r="AE75" s="155"/>
      <c r="AF75" s="35">
        <v>8000</v>
      </c>
      <c r="AG75" s="35">
        <v>0</v>
      </c>
      <c r="AH75" s="35">
        <v>8000</v>
      </c>
      <c r="AI75" s="35"/>
    </row>
    <row r="76" spans="1:35">
      <c r="A76" s="5" t="s">
        <v>708</v>
      </c>
      <c r="B76" s="156" t="s">
        <v>736</v>
      </c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5" t="s">
        <v>455</v>
      </c>
      <c r="AC76" s="155"/>
      <c r="AD76" s="155"/>
      <c r="AE76" s="155"/>
      <c r="AF76" s="33">
        <f>SUM(AF73:AF75)</f>
        <v>8000</v>
      </c>
      <c r="AG76" s="33">
        <f t="shared" ref="AG76:AI76" si="13">SUM(AG73:AG75)</f>
        <v>0</v>
      </c>
      <c r="AH76" s="33">
        <f t="shared" si="13"/>
        <v>8000</v>
      </c>
      <c r="AI76" s="33">
        <f t="shared" si="13"/>
        <v>0</v>
      </c>
    </row>
    <row r="77" spans="1:35">
      <c r="A77" s="5" t="s">
        <v>709</v>
      </c>
      <c r="B77" s="156" t="s">
        <v>456</v>
      </c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5" t="s">
        <v>457</v>
      </c>
      <c r="AC77" s="155"/>
      <c r="AD77" s="155"/>
      <c r="AE77" s="155"/>
      <c r="AF77" s="35">
        <v>0</v>
      </c>
      <c r="AG77" s="35">
        <v>0</v>
      </c>
      <c r="AH77" s="35">
        <v>0</v>
      </c>
      <c r="AI77" s="35">
        <v>0</v>
      </c>
    </row>
    <row r="78" spans="1:35">
      <c r="A78" s="5" t="s">
        <v>710</v>
      </c>
      <c r="B78" s="154" t="s">
        <v>458</v>
      </c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5" t="s">
        <v>459</v>
      </c>
      <c r="AC78" s="155"/>
      <c r="AD78" s="155"/>
      <c r="AE78" s="155"/>
      <c r="AF78" s="35">
        <v>0</v>
      </c>
      <c r="AG78" s="35">
        <v>0</v>
      </c>
      <c r="AH78" s="35">
        <v>0</v>
      </c>
      <c r="AI78" s="35">
        <v>0</v>
      </c>
    </row>
    <row r="79" spans="1:35">
      <c r="A79" s="5" t="s">
        <v>711</v>
      </c>
      <c r="B79" s="156" t="s">
        <v>460</v>
      </c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5" t="s">
        <v>461</v>
      </c>
      <c r="AC79" s="155"/>
      <c r="AD79" s="155"/>
      <c r="AE79" s="155"/>
      <c r="AF79" s="35">
        <v>0</v>
      </c>
      <c r="AG79" s="35">
        <v>0</v>
      </c>
      <c r="AH79" s="35">
        <v>0</v>
      </c>
      <c r="AI79" s="35">
        <v>0</v>
      </c>
    </row>
    <row r="80" spans="1:35">
      <c r="A80" s="5" t="s">
        <v>712</v>
      </c>
      <c r="B80" s="154" t="s">
        <v>462</v>
      </c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5" t="s">
        <v>463</v>
      </c>
      <c r="AC80" s="155"/>
      <c r="AD80" s="155"/>
      <c r="AE80" s="155"/>
      <c r="AF80" s="35">
        <v>0</v>
      </c>
      <c r="AG80" s="35">
        <v>0</v>
      </c>
      <c r="AH80" s="35">
        <v>0</v>
      </c>
      <c r="AI80" s="35">
        <v>0</v>
      </c>
    </row>
    <row r="81" spans="1:36">
      <c r="A81" s="5" t="s">
        <v>713</v>
      </c>
      <c r="B81" s="154" t="s">
        <v>737</v>
      </c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5" t="s">
        <v>464</v>
      </c>
      <c r="AC81" s="155"/>
      <c r="AD81" s="155"/>
      <c r="AE81" s="155"/>
      <c r="AF81" s="33">
        <f>SUM(AF77:AF80)</f>
        <v>0</v>
      </c>
      <c r="AG81" s="33">
        <f t="shared" ref="AG81:AI81" si="14">SUM(AG77:AG80)</f>
        <v>0</v>
      </c>
      <c r="AH81" s="33">
        <f t="shared" si="14"/>
        <v>0</v>
      </c>
      <c r="AI81" s="33">
        <f t="shared" si="14"/>
        <v>0</v>
      </c>
    </row>
    <row r="82" spans="1:36">
      <c r="A82" s="5" t="s">
        <v>714</v>
      </c>
      <c r="B82" s="155" t="s">
        <v>465</v>
      </c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 t="s">
        <v>466</v>
      </c>
      <c r="AC82" s="155"/>
      <c r="AD82" s="155"/>
      <c r="AE82" s="155"/>
      <c r="AF82" s="35">
        <v>0</v>
      </c>
      <c r="AG82" s="35">
        <v>0</v>
      </c>
      <c r="AH82" s="35">
        <v>0</v>
      </c>
      <c r="AI82" s="35">
        <v>0</v>
      </c>
    </row>
    <row r="83" spans="1:36">
      <c r="A83" s="5" t="s">
        <v>715</v>
      </c>
      <c r="B83" s="155" t="s">
        <v>467</v>
      </c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 t="s">
        <v>468</v>
      </c>
      <c r="AC83" s="155"/>
      <c r="AD83" s="155"/>
      <c r="AE83" s="155"/>
      <c r="AF83" s="35">
        <v>0</v>
      </c>
      <c r="AG83" s="35">
        <v>0</v>
      </c>
      <c r="AH83" s="35">
        <v>0</v>
      </c>
      <c r="AI83" s="35">
        <v>0</v>
      </c>
    </row>
    <row r="84" spans="1:36">
      <c r="A84" s="5" t="s">
        <v>716</v>
      </c>
      <c r="B84" s="155" t="s">
        <v>738</v>
      </c>
      <c r="C84" s="155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 t="s">
        <v>469</v>
      </c>
      <c r="AC84" s="155"/>
      <c r="AD84" s="155"/>
      <c r="AE84" s="155"/>
      <c r="AF84" s="33">
        <f>SUM(AF82:AF83)</f>
        <v>0</v>
      </c>
      <c r="AG84" s="33">
        <f t="shared" ref="AG84:AI84" si="15">SUM(AG82:AG83)</f>
        <v>0</v>
      </c>
      <c r="AH84" s="33">
        <f t="shared" si="15"/>
        <v>0</v>
      </c>
      <c r="AI84" s="33">
        <f t="shared" si="15"/>
        <v>0</v>
      </c>
    </row>
    <row r="85" spans="1:36">
      <c r="A85" s="5" t="s">
        <v>717</v>
      </c>
      <c r="B85" s="154" t="s">
        <v>470</v>
      </c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5" t="s">
        <v>471</v>
      </c>
      <c r="AC85" s="155"/>
      <c r="AD85" s="155"/>
      <c r="AE85" s="155"/>
      <c r="AF85" s="35">
        <v>0</v>
      </c>
      <c r="AG85" s="35">
        <v>0</v>
      </c>
      <c r="AH85" s="35">
        <v>0</v>
      </c>
      <c r="AI85" s="35">
        <v>0</v>
      </c>
    </row>
    <row r="86" spans="1:36">
      <c r="A86" s="5" t="s">
        <v>718</v>
      </c>
      <c r="B86" s="154" t="s">
        <v>472</v>
      </c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5" t="s">
        <v>473</v>
      </c>
      <c r="AC86" s="155"/>
      <c r="AD86" s="155"/>
      <c r="AE86" s="155"/>
      <c r="AF86" s="35">
        <v>0</v>
      </c>
      <c r="AG86" s="35">
        <v>0</v>
      </c>
      <c r="AH86" s="35">
        <v>0</v>
      </c>
      <c r="AI86" s="35">
        <v>0</v>
      </c>
    </row>
    <row r="87" spans="1:36" s="141" customFormat="1">
      <c r="A87" s="5" t="s">
        <v>719</v>
      </c>
      <c r="B87" s="154" t="s">
        <v>474</v>
      </c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5" t="s">
        <v>475</v>
      </c>
      <c r="AC87" s="155"/>
      <c r="AD87" s="155"/>
      <c r="AE87" s="155"/>
      <c r="AF87" s="35">
        <v>0</v>
      </c>
      <c r="AG87" s="35">
        <v>0</v>
      </c>
      <c r="AH87" s="35">
        <v>0</v>
      </c>
      <c r="AI87" s="35">
        <v>0</v>
      </c>
      <c r="AJ87" s="7"/>
    </row>
    <row r="88" spans="1:36">
      <c r="A88" s="5" t="s">
        <v>720</v>
      </c>
      <c r="B88" s="154" t="s">
        <v>476</v>
      </c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5" t="s">
        <v>477</v>
      </c>
      <c r="AC88" s="155"/>
      <c r="AD88" s="155"/>
      <c r="AE88" s="155"/>
      <c r="AF88" s="35">
        <v>0</v>
      </c>
      <c r="AG88" s="35">
        <v>0</v>
      </c>
      <c r="AH88" s="35">
        <v>0</v>
      </c>
      <c r="AI88" s="35">
        <v>0</v>
      </c>
    </row>
    <row r="89" spans="1:36">
      <c r="A89" s="5" t="s">
        <v>721</v>
      </c>
      <c r="B89" s="156" t="s">
        <v>478</v>
      </c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5" t="s">
        <v>479</v>
      </c>
      <c r="AC89" s="155"/>
      <c r="AD89" s="155"/>
      <c r="AE89" s="155"/>
      <c r="AF89" s="35">
        <v>0</v>
      </c>
      <c r="AG89" s="35">
        <v>0</v>
      </c>
      <c r="AH89" s="35">
        <v>0</v>
      </c>
      <c r="AI89" s="35">
        <v>0</v>
      </c>
    </row>
    <row r="90" spans="1:36">
      <c r="A90" s="5" t="s">
        <v>722</v>
      </c>
      <c r="B90" s="156" t="s">
        <v>480</v>
      </c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5" t="s">
        <v>481</v>
      </c>
      <c r="AC90" s="155"/>
      <c r="AD90" s="155"/>
      <c r="AE90" s="155"/>
      <c r="AF90" s="35">
        <v>0</v>
      </c>
      <c r="AG90" s="35">
        <v>0</v>
      </c>
      <c r="AH90" s="35">
        <v>0</v>
      </c>
      <c r="AI90" s="35">
        <v>0</v>
      </c>
    </row>
    <row r="91" spans="1:36">
      <c r="A91" s="5" t="s">
        <v>723</v>
      </c>
      <c r="B91" s="156" t="s">
        <v>482</v>
      </c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5" t="s">
        <v>483</v>
      </c>
      <c r="AC91" s="155"/>
      <c r="AD91" s="155"/>
      <c r="AE91" s="155"/>
      <c r="AF91" s="35">
        <v>0</v>
      </c>
      <c r="AG91" s="35">
        <v>0</v>
      </c>
      <c r="AH91" s="35">
        <v>0</v>
      </c>
      <c r="AI91" s="35">
        <v>0</v>
      </c>
    </row>
    <row r="92" spans="1:36">
      <c r="A92" s="5" t="s">
        <v>724</v>
      </c>
      <c r="B92" s="156" t="s">
        <v>739</v>
      </c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5" t="s">
        <v>484</v>
      </c>
      <c r="AC92" s="155"/>
      <c r="AD92" s="155"/>
      <c r="AE92" s="155"/>
      <c r="AF92" s="33">
        <f>SUM(AF90:AF91)</f>
        <v>0</v>
      </c>
      <c r="AG92" s="33">
        <f t="shared" ref="AG92:AI92" si="16">SUM(AG90:AG91)</f>
        <v>0</v>
      </c>
      <c r="AH92" s="33">
        <f t="shared" si="16"/>
        <v>0</v>
      </c>
      <c r="AI92" s="33">
        <f t="shared" si="16"/>
        <v>0</v>
      </c>
    </row>
    <row r="93" spans="1:36">
      <c r="A93" s="5" t="s">
        <v>725</v>
      </c>
      <c r="B93" s="156" t="s">
        <v>740</v>
      </c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5" t="s">
        <v>485</v>
      </c>
      <c r="AC93" s="155"/>
      <c r="AD93" s="155"/>
      <c r="AE93" s="155"/>
      <c r="AF93" s="33">
        <f>SUM(AF76,AF81,AF84:AF89,AF92)</f>
        <v>8000</v>
      </c>
      <c r="AG93" s="33">
        <f t="shared" ref="AG93:AI93" si="17">SUM(AG76,AG81,AG84:AG89,AG92)</f>
        <v>0</v>
      </c>
      <c r="AH93" s="33">
        <f t="shared" si="17"/>
        <v>8000</v>
      </c>
      <c r="AI93" s="33">
        <f t="shared" si="17"/>
        <v>0</v>
      </c>
    </row>
    <row r="94" spans="1:36">
      <c r="A94" s="5" t="s">
        <v>726</v>
      </c>
      <c r="B94" s="156" t="s">
        <v>486</v>
      </c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5" t="s">
        <v>487</v>
      </c>
      <c r="AC94" s="155"/>
      <c r="AD94" s="155"/>
      <c r="AE94" s="155"/>
      <c r="AF94" s="35">
        <v>0</v>
      </c>
      <c r="AG94" s="35">
        <v>0</v>
      </c>
      <c r="AH94" s="35">
        <v>0</v>
      </c>
      <c r="AI94" s="35">
        <v>0</v>
      </c>
    </row>
    <row r="95" spans="1:36">
      <c r="A95" s="5" t="s">
        <v>727</v>
      </c>
      <c r="B95" s="156" t="s">
        <v>488</v>
      </c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5" t="s">
        <v>489</v>
      </c>
      <c r="AC95" s="155"/>
      <c r="AD95" s="155"/>
      <c r="AE95" s="155"/>
      <c r="AF95" s="35">
        <v>0</v>
      </c>
      <c r="AG95" s="35">
        <v>0</v>
      </c>
      <c r="AH95" s="35">
        <v>0</v>
      </c>
      <c r="AI95" s="35">
        <v>0</v>
      </c>
    </row>
    <row r="96" spans="1:36">
      <c r="A96" s="5" t="s">
        <v>728</v>
      </c>
      <c r="B96" s="154" t="s">
        <v>490</v>
      </c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5" t="s">
        <v>491</v>
      </c>
      <c r="AC96" s="155"/>
      <c r="AD96" s="155"/>
      <c r="AE96" s="155"/>
      <c r="AF96" s="35">
        <v>0</v>
      </c>
      <c r="AG96" s="35">
        <v>0</v>
      </c>
      <c r="AH96" s="35">
        <v>0</v>
      </c>
      <c r="AI96" s="35">
        <v>0</v>
      </c>
    </row>
    <row r="97" spans="1:35">
      <c r="A97" s="5" t="s">
        <v>729</v>
      </c>
      <c r="B97" s="154" t="s">
        <v>492</v>
      </c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5" t="s">
        <v>493</v>
      </c>
      <c r="AC97" s="155"/>
      <c r="AD97" s="155"/>
      <c r="AE97" s="155"/>
      <c r="AF97" s="35">
        <v>0</v>
      </c>
      <c r="AG97" s="35">
        <v>0</v>
      </c>
      <c r="AH97" s="35">
        <v>0</v>
      </c>
      <c r="AI97" s="35">
        <v>0</v>
      </c>
    </row>
    <row r="98" spans="1:35">
      <c r="A98" s="5" t="s">
        <v>730</v>
      </c>
      <c r="B98" s="154" t="s">
        <v>494</v>
      </c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5" t="s">
        <v>495</v>
      </c>
      <c r="AC98" s="155"/>
      <c r="AD98" s="155"/>
      <c r="AE98" s="155"/>
      <c r="AF98" s="35">
        <v>0</v>
      </c>
      <c r="AG98" s="35">
        <v>0</v>
      </c>
      <c r="AH98" s="35">
        <v>0</v>
      </c>
      <c r="AI98" s="35">
        <v>0</v>
      </c>
    </row>
    <row r="99" spans="1:35">
      <c r="A99" s="5" t="s">
        <v>731</v>
      </c>
      <c r="B99" s="154" t="s">
        <v>741</v>
      </c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5" t="s">
        <v>496</v>
      </c>
      <c r="AC99" s="155"/>
      <c r="AD99" s="155"/>
      <c r="AE99" s="155"/>
      <c r="AF99" s="33">
        <f>SUM(AF94:AF98)</f>
        <v>0</v>
      </c>
      <c r="AG99" s="33">
        <f t="shared" ref="AG99:AI99" si="18">SUM(AG94:AG98)</f>
        <v>0</v>
      </c>
      <c r="AH99" s="33">
        <f t="shared" si="18"/>
        <v>0</v>
      </c>
      <c r="AI99" s="33">
        <f t="shared" si="18"/>
        <v>0</v>
      </c>
    </row>
    <row r="100" spans="1:35">
      <c r="A100" s="5" t="s">
        <v>732</v>
      </c>
      <c r="B100" s="156" t="s">
        <v>497</v>
      </c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6"/>
      <c r="AB100" s="155" t="s">
        <v>498</v>
      </c>
      <c r="AC100" s="155"/>
      <c r="AD100" s="155"/>
      <c r="AE100" s="155"/>
      <c r="AF100" s="35">
        <v>0</v>
      </c>
      <c r="AG100" s="35">
        <v>0</v>
      </c>
      <c r="AH100" s="35">
        <v>0</v>
      </c>
      <c r="AI100" s="35">
        <v>0</v>
      </c>
    </row>
    <row r="101" spans="1:35">
      <c r="A101" s="5" t="s">
        <v>733</v>
      </c>
      <c r="B101" s="156" t="s">
        <v>499</v>
      </c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5" t="s">
        <v>500</v>
      </c>
      <c r="AC101" s="155"/>
      <c r="AD101" s="155"/>
      <c r="AE101" s="155"/>
      <c r="AF101" s="35">
        <v>0</v>
      </c>
      <c r="AG101" s="35">
        <v>0</v>
      </c>
      <c r="AH101" s="35">
        <v>0</v>
      </c>
      <c r="AI101" s="35">
        <v>0</v>
      </c>
    </row>
    <row r="102" spans="1:35">
      <c r="A102" s="5" t="s">
        <v>734</v>
      </c>
      <c r="B102" s="152" t="s">
        <v>742</v>
      </c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3" t="s">
        <v>501</v>
      </c>
      <c r="AC102" s="153"/>
      <c r="AD102" s="153"/>
      <c r="AE102" s="153"/>
      <c r="AF102" s="34">
        <f>SUM(AF93,AF99:AF101)</f>
        <v>8000</v>
      </c>
      <c r="AG102" s="34">
        <f t="shared" ref="AG102:AI102" si="19">SUM(AG93,AG99:AG101)</f>
        <v>0</v>
      </c>
      <c r="AH102" s="34">
        <f t="shared" si="19"/>
        <v>8000</v>
      </c>
      <c r="AI102" s="34">
        <f t="shared" si="19"/>
        <v>0</v>
      </c>
    </row>
    <row r="103" spans="1:35">
      <c r="A103" s="5" t="s">
        <v>735</v>
      </c>
      <c r="B103" s="172" t="s">
        <v>743</v>
      </c>
      <c r="C103" s="173"/>
      <c r="D103" s="173"/>
      <c r="E103" s="173"/>
      <c r="F103" s="173"/>
      <c r="G103" s="173"/>
      <c r="H103" s="173"/>
      <c r="I103" s="173"/>
      <c r="J103" s="173"/>
      <c r="K103" s="17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7" t="s">
        <v>752</v>
      </c>
      <c r="AC103" s="117"/>
      <c r="AD103" s="117"/>
      <c r="AE103" s="117"/>
      <c r="AF103" s="120">
        <f>SUM(AF72,AF102)</f>
        <v>213823</v>
      </c>
      <c r="AG103" s="120">
        <f t="shared" ref="AG103:AI103" si="20">SUM(AG72,AG102)</f>
        <v>22153</v>
      </c>
      <c r="AH103" s="120">
        <f t="shared" si="20"/>
        <v>191670</v>
      </c>
      <c r="AI103" s="120">
        <f t="shared" si="20"/>
        <v>0</v>
      </c>
    </row>
    <row r="104" spans="1:35">
      <c r="AF104" s="14"/>
      <c r="AG104" s="15"/>
      <c r="AH104" s="15"/>
      <c r="AI104" s="15"/>
    </row>
    <row r="105" spans="1:35">
      <c r="A105" s="13"/>
      <c r="B105" s="164" t="s">
        <v>787</v>
      </c>
      <c r="C105" s="164"/>
      <c r="D105" s="164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8"/>
      <c r="AG105" s="18"/>
      <c r="AH105" s="163" t="s">
        <v>507</v>
      </c>
      <c r="AI105" s="163"/>
    </row>
    <row r="106" spans="1:35" ht="25.5">
      <c r="A106" s="8" t="s">
        <v>502</v>
      </c>
      <c r="B106" s="165" t="s">
        <v>0</v>
      </c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7" t="s">
        <v>546</v>
      </c>
      <c r="AC106" s="166"/>
      <c r="AD106" s="166"/>
      <c r="AE106" s="166"/>
      <c r="AF106" s="16" t="s">
        <v>506</v>
      </c>
      <c r="AG106" s="17" t="s">
        <v>503</v>
      </c>
      <c r="AH106" s="17" t="s">
        <v>504</v>
      </c>
      <c r="AI106" s="17" t="s">
        <v>505</v>
      </c>
    </row>
    <row r="107" spans="1:35">
      <c r="A107" s="6" t="s">
        <v>1</v>
      </c>
      <c r="B107" s="168" t="s">
        <v>246</v>
      </c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8"/>
      <c r="Z107" s="168"/>
      <c r="AA107" s="168"/>
      <c r="AB107" s="161" t="s">
        <v>247</v>
      </c>
      <c r="AC107" s="161"/>
      <c r="AD107" s="161"/>
      <c r="AE107" s="161"/>
      <c r="AF107" s="1">
        <v>0</v>
      </c>
      <c r="AG107" s="1">
        <v>0</v>
      </c>
      <c r="AH107" s="1">
        <v>0</v>
      </c>
      <c r="AI107" s="1">
        <v>0</v>
      </c>
    </row>
    <row r="108" spans="1:35">
      <c r="A108" s="6" t="s">
        <v>4</v>
      </c>
      <c r="B108" s="155" t="s">
        <v>248</v>
      </c>
      <c r="C108" s="155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61" t="s">
        <v>249</v>
      </c>
      <c r="AC108" s="161"/>
      <c r="AD108" s="161"/>
      <c r="AE108" s="161"/>
      <c r="AF108" s="1">
        <v>0</v>
      </c>
      <c r="AG108" s="1">
        <v>0</v>
      </c>
      <c r="AH108" s="1">
        <v>0</v>
      </c>
      <c r="AI108" s="1">
        <v>0</v>
      </c>
    </row>
    <row r="109" spans="1:35">
      <c r="A109" s="6" t="s">
        <v>7</v>
      </c>
      <c r="B109" s="155" t="s">
        <v>250</v>
      </c>
      <c r="C109" s="155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61" t="s">
        <v>251</v>
      </c>
      <c r="AC109" s="161"/>
      <c r="AD109" s="161"/>
      <c r="AE109" s="161"/>
      <c r="AF109" s="1">
        <v>0</v>
      </c>
      <c r="AG109" s="1">
        <v>0</v>
      </c>
      <c r="AH109" s="1">
        <v>0</v>
      </c>
      <c r="AI109" s="1">
        <v>0</v>
      </c>
    </row>
    <row r="110" spans="1:35">
      <c r="A110" s="6" t="s">
        <v>10</v>
      </c>
      <c r="B110" s="155" t="s">
        <v>252</v>
      </c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61" t="s">
        <v>253</v>
      </c>
      <c r="AC110" s="161"/>
      <c r="AD110" s="161"/>
      <c r="AE110" s="161"/>
      <c r="AF110" s="1">
        <v>0</v>
      </c>
      <c r="AG110" s="1">
        <v>0</v>
      </c>
      <c r="AH110" s="1">
        <v>0</v>
      </c>
      <c r="AI110" s="1">
        <v>0</v>
      </c>
    </row>
    <row r="111" spans="1:35">
      <c r="A111" s="6" t="s">
        <v>13</v>
      </c>
      <c r="B111" s="155" t="s">
        <v>254</v>
      </c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61" t="s">
        <v>255</v>
      </c>
      <c r="AC111" s="161"/>
      <c r="AD111" s="161"/>
      <c r="AE111" s="161"/>
      <c r="AF111" s="1">
        <v>0</v>
      </c>
      <c r="AG111" s="1">
        <v>0</v>
      </c>
      <c r="AH111" s="1">
        <v>0</v>
      </c>
      <c r="AI111" s="1">
        <v>0</v>
      </c>
    </row>
    <row r="112" spans="1:35">
      <c r="A112" s="6" t="s">
        <v>16</v>
      </c>
      <c r="B112" s="155" t="s">
        <v>256</v>
      </c>
      <c r="C112" s="155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61" t="s">
        <v>257</v>
      </c>
      <c r="AC112" s="161"/>
      <c r="AD112" s="161"/>
      <c r="AE112" s="161"/>
      <c r="AF112" s="1">
        <v>0</v>
      </c>
      <c r="AG112" s="1">
        <v>0</v>
      </c>
      <c r="AH112" s="1">
        <v>0</v>
      </c>
      <c r="AI112" s="1">
        <v>0</v>
      </c>
    </row>
    <row r="113" spans="1:35">
      <c r="A113" s="6" t="s">
        <v>19</v>
      </c>
      <c r="B113" s="155" t="s">
        <v>258</v>
      </c>
      <c r="C113" s="155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61" t="s">
        <v>259</v>
      </c>
      <c r="AC113" s="161"/>
      <c r="AD113" s="161"/>
      <c r="AE113" s="161"/>
      <c r="AF113" s="33">
        <f>SUM(AF107:AF112)</f>
        <v>0</v>
      </c>
      <c r="AG113" s="33">
        <f t="shared" ref="AG113" si="21">SUM(AG107:AG112)</f>
        <v>0</v>
      </c>
      <c r="AH113" s="33">
        <f t="shared" ref="AH113" si="22">SUM(AH107:AH112)</f>
        <v>0</v>
      </c>
      <c r="AI113" s="33">
        <f t="shared" ref="AI113" si="23">SUM(AI107:AI112)</f>
        <v>0</v>
      </c>
    </row>
    <row r="114" spans="1:35">
      <c r="A114" s="6" t="s">
        <v>22</v>
      </c>
      <c r="B114" s="155" t="s">
        <v>260</v>
      </c>
      <c r="C114" s="155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61" t="s">
        <v>261</v>
      </c>
      <c r="AC114" s="161"/>
      <c r="AD114" s="161"/>
      <c r="AE114" s="161"/>
      <c r="AF114" s="1">
        <v>0</v>
      </c>
      <c r="AG114" s="1">
        <v>0</v>
      </c>
      <c r="AH114" s="1">
        <v>0</v>
      </c>
      <c r="AI114" s="1">
        <v>0</v>
      </c>
    </row>
    <row r="115" spans="1:35">
      <c r="A115" s="6" t="s">
        <v>25</v>
      </c>
      <c r="B115" s="155" t="s">
        <v>262</v>
      </c>
      <c r="C115" s="155"/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61" t="s">
        <v>263</v>
      </c>
      <c r="AC115" s="161"/>
      <c r="AD115" s="161"/>
      <c r="AE115" s="161"/>
      <c r="AF115" s="1">
        <v>0</v>
      </c>
      <c r="AG115" s="1">
        <v>0</v>
      </c>
      <c r="AH115" s="1">
        <v>0</v>
      </c>
      <c r="AI115" s="1">
        <v>0</v>
      </c>
    </row>
    <row r="116" spans="1:35">
      <c r="A116" s="6" t="s">
        <v>28</v>
      </c>
      <c r="B116" s="155" t="s">
        <v>264</v>
      </c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61" t="s">
        <v>265</v>
      </c>
      <c r="AC116" s="161"/>
      <c r="AD116" s="161"/>
      <c r="AE116" s="161"/>
      <c r="AF116" s="1">
        <v>0</v>
      </c>
      <c r="AG116" s="1">
        <v>0</v>
      </c>
      <c r="AH116" s="1">
        <v>0</v>
      </c>
      <c r="AI116" s="1">
        <v>0</v>
      </c>
    </row>
    <row r="117" spans="1:35">
      <c r="A117" s="6" t="s">
        <v>31</v>
      </c>
      <c r="B117" s="155" t="s">
        <v>266</v>
      </c>
      <c r="C117" s="155"/>
      <c r="D117" s="155"/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61" t="s">
        <v>267</v>
      </c>
      <c r="AC117" s="161"/>
      <c r="AD117" s="161"/>
      <c r="AE117" s="161"/>
      <c r="AF117" s="1">
        <v>0</v>
      </c>
      <c r="AG117" s="1">
        <v>0</v>
      </c>
      <c r="AH117" s="1">
        <v>0</v>
      </c>
      <c r="AI117" s="1">
        <v>0</v>
      </c>
    </row>
    <row r="118" spans="1:35">
      <c r="A118" s="6" t="s">
        <v>34</v>
      </c>
      <c r="B118" s="155" t="s">
        <v>268</v>
      </c>
      <c r="C118" s="155"/>
      <c r="D118" s="155"/>
      <c r="E118" s="155"/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61" t="s">
        <v>269</v>
      </c>
      <c r="AC118" s="161"/>
      <c r="AD118" s="161"/>
      <c r="AE118" s="161"/>
      <c r="AF118" s="1">
        <v>0</v>
      </c>
      <c r="AG118" s="1">
        <v>0</v>
      </c>
      <c r="AH118" s="1">
        <v>0</v>
      </c>
      <c r="AI118" s="1">
        <v>0</v>
      </c>
    </row>
    <row r="119" spans="1:35">
      <c r="A119" s="5" t="s">
        <v>37</v>
      </c>
      <c r="B119" s="153" t="s">
        <v>270</v>
      </c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  <c r="Z119" s="153"/>
      <c r="AA119" s="153"/>
      <c r="AB119" s="160" t="s">
        <v>271</v>
      </c>
      <c r="AC119" s="160"/>
      <c r="AD119" s="160"/>
      <c r="AE119" s="160"/>
      <c r="AF119" s="34">
        <f>SUM(AF113:AF118)</f>
        <v>0</v>
      </c>
      <c r="AG119" s="34">
        <f t="shared" ref="AG119" si="24">SUM(AG113:AG118)</f>
        <v>0</v>
      </c>
      <c r="AH119" s="34">
        <f t="shared" ref="AH119" si="25">SUM(AH113:AH118)</f>
        <v>0</v>
      </c>
      <c r="AI119" s="34">
        <f t="shared" ref="AI119" si="26">SUM(AI113:AI118)</f>
        <v>0</v>
      </c>
    </row>
    <row r="120" spans="1:35">
      <c r="A120" s="6" t="s">
        <v>40</v>
      </c>
      <c r="B120" s="155" t="s">
        <v>272</v>
      </c>
      <c r="C120" s="155"/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61" t="s">
        <v>273</v>
      </c>
      <c r="AC120" s="161"/>
      <c r="AD120" s="161"/>
      <c r="AE120" s="161"/>
      <c r="AF120" s="1">
        <v>0</v>
      </c>
      <c r="AG120" s="1">
        <v>0</v>
      </c>
      <c r="AH120" s="1">
        <v>0</v>
      </c>
      <c r="AI120" s="1">
        <v>0</v>
      </c>
    </row>
    <row r="121" spans="1:35">
      <c r="A121" s="6" t="s">
        <v>43</v>
      </c>
      <c r="B121" s="155" t="s">
        <v>274</v>
      </c>
      <c r="C121" s="155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61" t="s">
        <v>275</v>
      </c>
      <c r="AC121" s="161"/>
      <c r="AD121" s="161"/>
      <c r="AE121" s="161"/>
      <c r="AF121" s="1">
        <v>0</v>
      </c>
      <c r="AG121" s="1">
        <v>0</v>
      </c>
      <c r="AH121" s="1">
        <v>0</v>
      </c>
      <c r="AI121" s="1">
        <v>0</v>
      </c>
    </row>
    <row r="122" spans="1:35">
      <c r="A122" s="6" t="s">
        <v>46</v>
      </c>
      <c r="B122" s="155" t="s">
        <v>276</v>
      </c>
      <c r="C122" s="155"/>
      <c r="D122" s="155"/>
      <c r="E122" s="155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61" t="s">
        <v>277</v>
      </c>
      <c r="AC122" s="161"/>
      <c r="AD122" s="161"/>
      <c r="AE122" s="161"/>
      <c r="AF122" s="1">
        <v>0</v>
      </c>
      <c r="AG122" s="1">
        <v>0</v>
      </c>
      <c r="AH122" s="1">
        <v>0</v>
      </c>
      <c r="AI122" s="1">
        <v>0</v>
      </c>
    </row>
    <row r="123" spans="1:35">
      <c r="A123" s="6" t="s">
        <v>49</v>
      </c>
      <c r="B123" s="155" t="s">
        <v>278</v>
      </c>
      <c r="C123" s="155"/>
      <c r="D123" s="155"/>
      <c r="E123" s="15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61" t="s">
        <v>279</v>
      </c>
      <c r="AC123" s="161"/>
      <c r="AD123" s="161"/>
      <c r="AE123" s="161"/>
      <c r="AF123" s="1">
        <v>0</v>
      </c>
      <c r="AG123" s="1">
        <v>0</v>
      </c>
      <c r="AH123" s="1">
        <v>0</v>
      </c>
      <c r="AI123" s="1">
        <v>0</v>
      </c>
    </row>
    <row r="124" spans="1:35">
      <c r="A124" s="6" t="s">
        <v>52</v>
      </c>
      <c r="B124" s="155" t="s">
        <v>280</v>
      </c>
      <c r="C124" s="155"/>
      <c r="D124" s="155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61" t="s">
        <v>281</v>
      </c>
      <c r="AC124" s="161"/>
      <c r="AD124" s="161"/>
      <c r="AE124" s="161"/>
      <c r="AF124" s="1">
        <v>0</v>
      </c>
      <c r="AG124" s="1">
        <v>0</v>
      </c>
      <c r="AH124" s="1">
        <v>0</v>
      </c>
      <c r="AI124" s="1">
        <v>0</v>
      </c>
    </row>
    <row r="125" spans="1:35">
      <c r="A125" s="5" t="s">
        <v>55</v>
      </c>
      <c r="B125" s="153" t="s">
        <v>282</v>
      </c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  <c r="Y125" s="153"/>
      <c r="Z125" s="153"/>
      <c r="AA125" s="153"/>
      <c r="AB125" s="160" t="s">
        <v>283</v>
      </c>
      <c r="AC125" s="160"/>
      <c r="AD125" s="160"/>
      <c r="AE125" s="160"/>
      <c r="AF125" s="34">
        <f>SUM(AF120:AF124)</f>
        <v>0</v>
      </c>
      <c r="AG125" s="34">
        <f t="shared" ref="AG125" si="27">SUM(AG120:AG124)</f>
        <v>0</v>
      </c>
      <c r="AH125" s="34">
        <f t="shared" ref="AH125" si="28">SUM(AH120:AH124)</f>
        <v>0</v>
      </c>
      <c r="AI125" s="34">
        <f t="shared" ref="AI125" si="29">SUM(AI120:AI124)</f>
        <v>0</v>
      </c>
    </row>
    <row r="126" spans="1:35">
      <c r="A126" s="6" t="s">
        <v>58</v>
      </c>
      <c r="B126" s="155" t="s">
        <v>284</v>
      </c>
      <c r="C126" s="155"/>
      <c r="D126" s="155"/>
      <c r="E126" s="155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61" t="s">
        <v>285</v>
      </c>
      <c r="AC126" s="161"/>
      <c r="AD126" s="161"/>
      <c r="AE126" s="161"/>
      <c r="AF126" s="1">
        <v>0</v>
      </c>
      <c r="AG126" s="1">
        <v>0</v>
      </c>
      <c r="AH126" s="1">
        <v>0</v>
      </c>
      <c r="AI126" s="1">
        <v>0</v>
      </c>
    </row>
    <row r="127" spans="1:35">
      <c r="A127" s="6" t="s">
        <v>61</v>
      </c>
      <c r="B127" s="155" t="s">
        <v>286</v>
      </c>
      <c r="C127" s="155"/>
      <c r="D127" s="155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61" t="s">
        <v>287</v>
      </c>
      <c r="AC127" s="161"/>
      <c r="AD127" s="161"/>
      <c r="AE127" s="161"/>
      <c r="AF127" s="1">
        <v>0</v>
      </c>
      <c r="AG127" s="1">
        <v>0</v>
      </c>
      <c r="AH127" s="1">
        <v>0</v>
      </c>
      <c r="AI127" s="1">
        <v>0</v>
      </c>
    </row>
    <row r="128" spans="1:35">
      <c r="A128" s="6" t="s">
        <v>64</v>
      </c>
      <c r="B128" s="155" t="s">
        <v>288</v>
      </c>
      <c r="C128" s="155"/>
      <c r="D128" s="155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61" t="s">
        <v>289</v>
      </c>
      <c r="AC128" s="161"/>
      <c r="AD128" s="161"/>
      <c r="AE128" s="161"/>
      <c r="AF128" s="33">
        <f>SUM(AF126:AF127)</f>
        <v>0</v>
      </c>
      <c r="AG128" s="33">
        <f t="shared" ref="AG128" si="30">SUM(AG126:AG127)</f>
        <v>0</v>
      </c>
      <c r="AH128" s="33">
        <f t="shared" ref="AH128" si="31">SUM(AH126:AH127)</f>
        <v>0</v>
      </c>
      <c r="AI128" s="33">
        <f t="shared" ref="AI128" si="32">SUM(AI126:AI127)</f>
        <v>0</v>
      </c>
    </row>
    <row r="129" spans="1:35">
      <c r="A129" s="6" t="s">
        <v>67</v>
      </c>
      <c r="B129" s="155" t="s">
        <v>290</v>
      </c>
      <c r="C129" s="155"/>
      <c r="D129" s="155"/>
      <c r="E129" s="155"/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61" t="s">
        <v>291</v>
      </c>
      <c r="AC129" s="161"/>
      <c r="AD129" s="161"/>
      <c r="AE129" s="161"/>
      <c r="AF129" s="1">
        <v>0</v>
      </c>
      <c r="AG129" s="1">
        <v>0</v>
      </c>
      <c r="AH129" s="1">
        <v>0</v>
      </c>
      <c r="AI129" s="1">
        <v>0</v>
      </c>
    </row>
    <row r="130" spans="1:35">
      <c r="A130" s="6" t="s">
        <v>70</v>
      </c>
      <c r="B130" s="155" t="s">
        <v>292</v>
      </c>
      <c r="C130" s="155"/>
      <c r="D130" s="155"/>
      <c r="E130" s="155"/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61" t="s">
        <v>293</v>
      </c>
      <c r="AC130" s="161"/>
      <c r="AD130" s="161"/>
      <c r="AE130" s="161"/>
      <c r="AF130" s="1">
        <v>0</v>
      </c>
      <c r="AG130" s="1">
        <v>0</v>
      </c>
      <c r="AH130" s="1">
        <v>0</v>
      </c>
      <c r="AI130" s="1">
        <v>0</v>
      </c>
    </row>
    <row r="131" spans="1:35">
      <c r="A131" s="6" t="s">
        <v>73</v>
      </c>
      <c r="B131" s="155" t="s">
        <v>294</v>
      </c>
      <c r="C131" s="155"/>
      <c r="D131" s="155"/>
      <c r="E131" s="155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61" t="s">
        <v>295</v>
      </c>
      <c r="AC131" s="161"/>
      <c r="AD131" s="161"/>
      <c r="AE131" s="161"/>
      <c r="AF131" s="1">
        <v>0</v>
      </c>
      <c r="AG131" s="1">
        <v>0</v>
      </c>
      <c r="AH131" s="1">
        <v>0</v>
      </c>
      <c r="AI131" s="1">
        <v>0</v>
      </c>
    </row>
    <row r="132" spans="1:35">
      <c r="A132" s="6" t="s">
        <v>76</v>
      </c>
      <c r="B132" s="155" t="s">
        <v>296</v>
      </c>
      <c r="C132" s="155"/>
      <c r="D132" s="155"/>
      <c r="E132" s="155"/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61" t="s">
        <v>297</v>
      </c>
      <c r="AC132" s="161"/>
      <c r="AD132" s="161"/>
      <c r="AE132" s="161"/>
      <c r="AF132" s="1">
        <v>0</v>
      </c>
      <c r="AG132" s="1">
        <v>0</v>
      </c>
      <c r="AH132" s="1">
        <v>0</v>
      </c>
      <c r="AI132" s="1">
        <v>0</v>
      </c>
    </row>
    <row r="133" spans="1:35">
      <c r="A133" s="6" t="s">
        <v>79</v>
      </c>
      <c r="B133" s="155" t="s">
        <v>298</v>
      </c>
      <c r="C133" s="155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61" t="s">
        <v>299</v>
      </c>
      <c r="AC133" s="161"/>
      <c r="AD133" s="161"/>
      <c r="AE133" s="161"/>
      <c r="AF133" s="1">
        <v>0</v>
      </c>
      <c r="AG133" s="1">
        <v>0</v>
      </c>
      <c r="AH133" s="1">
        <v>0</v>
      </c>
      <c r="AI133" s="1">
        <v>0</v>
      </c>
    </row>
    <row r="134" spans="1:35">
      <c r="A134" s="6" t="s">
        <v>82</v>
      </c>
      <c r="B134" s="155" t="s">
        <v>300</v>
      </c>
      <c r="C134" s="155"/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61" t="s">
        <v>301</v>
      </c>
      <c r="AC134" s="161"/>
      <c r="AD134" s="161"/>
      <c r="AE134" s="161"/>
      <c r="AF134" s="1">
        <v>0</v>
      </c>
      <c r="AG134" s="1">
        <v>0</v>
      </c>
      <c r="AH134" s="1">
        <v>0</v>
      </c>
      <c r="AI134" s="1">
        <v>0</v>
      </c>
    </row>
    <row r="135" spans="1:35">
      <c r="A135" s="6" t="s">
        <v>85</v>
      </c>
      <c r="B135" s="155" t="s">
        <v>302</v>
      </c>
      <c r="C135" s="155"/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61" t="s">
        <v>303</v>
      </c>
      <c r="AC135" s="161"/>
      <c r="AD135" s="161"/>
      <c r="AE135" s="161"/>
      <c r="AF135" s="1">
        <v>0</v>
      </c>
      <c r="AG135" s="1">
        <v>0</v>
      </c>
      <c r="AH135" s="1">
        <v>0</v>
      </c>
      <c r="AI135" s="1">
        <v>0</v>
      </c>
    </row>
    <row r="136" spans="1:35">
      <c r="A136" s="6" t="s">
        <v>88</v>
      </c>
      <c r="B136" s="155" t="s">
        <v>304</v>
      </c>
      <c r="C136" s="155"/>
      <c r="D136" s="155"/>
      <c r="E136" s="155"/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61" t="s">
        <v>305</v>
      </c>
      <c r="AC136" s="161"/>
      <c r="AD136" s="161"/>
      <c r="AE136" s="161"/>
      <c r="AF136" s="1">
        <v>0</v>
      </c>
      <c r="AG136" s="1">
        <v>0</v>
      </c>
      <c r="AH136" s="1">
        <v>0</v>
      </c>
      <c r="AI136" s="1">
        <v>0</v>
      </c>
    </row>
    <row r="137" spans="1:35">
      <c r="A137" s="6" t="s">
        <v>91</v>
      </c>
      <c r="B137" s="155" t="s">
        <v>306</v>
      </c>
      <c r="C137" s="155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61" t="s">
        <v>307</v>
      </c>
      <c r="AC137" s="161"/>
      <c r="AD137" s="161"/>
      <c r="AE137" s="161"/>
      <c r="AF137" s="33">
        <f>SUM(AF132:AF136)</f>
        <v>0</v>
      </c>
      <c r="AG137" s="33">
        <f t="shared" ref="AG137" si="33">SUM(AG132:AG136)</f>
        <v>0</v>
      </c>
      <c r="AH137" s="33">
        <f t="shared" ref="AH137" si="34">SUM(AH132:AH136)</f>
        <v>0</v>
      </c>
      <c r="AI137" s="33">
        <f t="shared" ref="AI137" si="35">SUM(AI132:AI136)</f>
        <v>0</v>
      </c>
    </row>
    <row r="138" spans="1:35">
      <c r="A138" s="6" t="s">
        <v>94</v>
      </c>
      <c r="B138" s="155" t="s">
        <v>308</v>
      </c>
      <c r="C138" s="155"/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61" t="s">
        <v>309</v>
      </c>
      <c r="AC138" s="161"/>
      <c r="AD138" s="161"/>
      <c r="AE138" s="161"/>
      <c r="AF138" s="1">
        <v>0</v>
      </c>
      <c r="AG138" s="1">
        <v>0</v>
      </c>
      <c r="AH138" s="1">
        <v>0</v>
      </c>
      <c r="AI138" s="1">
        <v>0</v>
      </c>
    </row>
    <row r="139" spans="1:35">
      <c r="A139" s="5" t="s">
        <v>97</v>
      </c>
      <c r="B139" s="153" t="s">
        <v>310</v>
      </c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60" t="s">
        <v>311</v>
      </c>
      <c r="AC139" s="160"/>
      <c r="AD139" s="160"/>
      <c r="AE139" s="160"/>
      <c r="AF139" s="34">
        <f>SUM(AF128:AF131,AF137:AF138)</f>
        <v>0</v>
      </c>
      <c r="AG139" s="34">
        <f t="shared" ref="AG139" si="36">SUM(AG128:AG131,AG137:AG138)</f>
        <v>0</v>
      </c>
      <c r="AH139" s="34">
        <f t="shared" ref="AH139" si="37">SUM(AH128:AH131,AH137:AH138)</f>
        <v>0</v>
      </c>
      <c r="AI139" s="34">
        <f t="shared" ref="AI139" si="38">SUM(AI128:AI131,AI137:AI138)</f>
        <v>0</v>
      </c>
    </row>
    <row r="140" spans="1:35">
      <c r="A140" s="6" t="s">
        <v>100</v>
      </c>
      <c r="B140" s="156" t="s">
        <v>312</v>
      </c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  <c r="AA140" s="156"/>
      <c r="AB140" s="161" t="s">
        <v>313</v>
      </c>
      <c r="AC140" s="161"/>
      <c r="AD140" s="161"/>
      <c r="AE140" s="161"/>
      <c r="AF140" s="1">
        <v>0</v>
      </c>
      <c r="AG140" s="1">
        <v>0</v>
      </c>
      <c r="AH140" s="1">
        <v>0</v>
      </c>
      <c r="AI140" s="1">
        <v>0</v>
      </c>
    </row>
    <row r="141" spans="1:35">
      <c r="A141" s="6" t="s">
        <v>103</v>
      </c>
      <c r="B141" s="156" t="s">
        <v>314</v>
      </c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  <c r="AA141" s="156"/>
      <c r="AB141" s="161" t="s">
        <v>315</v>
      </c>
      <c r="AC141" s="161"/>
      <c r="AD141" s="161"/>
      <c r="AE141" s="161"/>
      <c r="AF141" s="1">
        <v>0</v>
      </c>
      <c r="AG141" s="1">
        <v>0</v>
      </c>
      <c r="AH141" s="1">
        <v>0</v>
      </c>
      <c r="AI141" s="1">
        <v>0</v>
      </c>
    </row>
    <row r="142" spans="1:35">
      <c r="A142" s="6" t="s">
        <v>106</v>
      </c>
      <c r="B142" s="156" t="s">
        <v>316</v>
      </c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61" t="s">
        <v>317</v>
      </c>
      <c r="AC142" s="161"/>
      <c r="AD142" s="161"/>
      <c r="AE142" s="161"/>
      <c r="AF142" s="1">
        <v>0</v>
      </c>
      <c r="AG142" s="1">
        <v>0</v>
      </c>
      <c r="AH142" s="1">
        <v>0</v>
      </c>
      <c r="AI142" s="1">
        <v>0</v>
      </c>
    </row>
    <row r="143" spans="1:35">
      <c r="A143" s="6" t="s">
        <v>109</v>
      </c>
      <c r="B143" s="156" t="s">
        <v>318</v>
      </c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  <c r="AA143" s="156"/>
      <c r="AB143" s="161" t="s">
        <v>319</v>
      </c>
      <c r="AC143" s="161"/>
      <c r="AD143" s="161"/>
      <c r="AE143" s="161"/>
      <c r="AF143" s="1">
        <v>0</v>
      </c>
      <c r="AG143" s="1">
        <v>0</v>
      </c>
      <c r="AH143" s="1">
        <v>0</v>
      </c>
      <c r="AI143" s="1">
        <v>0</v>
      </c>
    </row>
    <row r="144" spans="1:35">
      <c r="A144" s="6" t="s">
        <v>112</v>
      </c>
      <c r="B144" s="156" t="s">
        <v>320</v>
      </c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  <c r="AA144" s="156"/>
      <c r="AB144" s="161" t="s">
        <v>321</v>
      </c>
      <c r="AC144" s="161"/>
      <c r="AD144" s="161"/>
      <c r="AE144" s="161"/>
      <c r="AF144" s="1">
        <v>8268</v>
      </c>
      <c r="AG144" s="1">
        <v>8268</v>
      </c>
      <c r="AH144" s="1">
        <v>0</v>
      </c>
      <c r="AI144" s="1">
        <v>0</v>
      </c>
    </row>
    <row r="145" spans="1:35">
      <c r="A145" s="6" t="s">
        <v>115</v>
      </c>
      <c r="B145" s="156" t="s">
        <v>322</v>
      </c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61" t="s">
        <v>323</v>
      </c>
      <c r="AC145" s="161"/>
      <c r="AD145" s="161"/>
      <c r="AE145" s="161"/>
      <c r="AF145" s="1">
        <v>2232</v>
      </c>
      <c r="AG145" s="1">
        <v>2232</v>
      </c>
      <c r="AH145" s="1">
        <v>0</v>
      </c>
      <c r="AI145" s="1">
        <v>0</v>
      </c>
    </row>
    <row r="146" spans="1:35">
      <c r="A146" s="6" t="s">
        <v>118</v>
      </c>
      <c r="B146" s="156" t="s">
        <v>324</v>
      </c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61" t="s">
        <v>325</v>
      </c>
      <c r="AC146" s="161"/>
      <c r="AD146" s="161"/>
      <c r="AE146" s="161"/>
      <c r="AF146" s="1">
        <v>0</v>
      </c>
      <c r="AG146" s="1">
        <v>0</v>
      </c>
      <c r="AH146" s="1">
        <v>0</v>
      </c>
      <c r="AI146" s="1">
        <v>0</v>
      </c>
    </row>
    <row r="147" spans="1:35">
      <c r="A147" s="6" t="s">
        <v>121</v>
      </c>
      <c r="B147" s="156" t="s">
        <v>326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61" t="s">
        <v>327</v>
      </c>
      <c r="AC147" s="161"/>
      <c r="AD147" s="161"/>
      <c r="AE147" s="161"/>
      <c r="AF147" s="1">
        <v>0</v>
      </c>
      <c r="AG147" s="1">
        <v>0</v>
      </c>
      <c r="AH147" s="1">
        <v>0</v>
      </c>
      <c r="AI147" s="1">
        <v>0</v>
      </c>
    </row>
    <row r="148" spans="1:35">
      <c r="A148" s="6">
        <v>42</v>
      </c>
      <c r="B148" s="156" t="s">
        <v>328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  <c r="AA148" s="156"/>
      <c r="AB148" s="161" t="s">
        <v>329</v>
      </c>
      <c r="AC148" s="161"/>
      <c r="AD148" s="161"/>
      <c r="AE148" s="161"/>
      <c r="AF148" s="1">
        <v>0</v>
      </c>
      <c r="AG148" s="1">
        <v>0</v>
      </c>
      <c r="AH148" s="1">
        <v>0</v>
      </c>
      <c r="AI148" s="1">
        <v>0</v>
      </c>
    </row>
    <row r="149" spans="1:35">
      <c r="A149" s="6">
        <v>43</v>
      </c>
      <c r="B149" s="156" t="s">
        <v>330</v>
      </c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  <c r="AA149" s="156"/>
      <c r="AB149" s="161" t="s">
        <v>331</v>
      </c>
      <c r="AC149" s="161"/>
      <c r="AD149" s="161"/>
      <c r="AE149" s="161"/>
      <c r="AF149" s="33">
        <f>SUM(AF147:AF148)</f>
        <v>0</v>
      </c>
      <c r="AG149" s="33">
        <f t="shared" ref="AG149" si="39">SUM(AG147:AG148)</f>
        <v>0</v>
      </c>
      <c r="AH149" s="33">
        <f t="shared" ref="AH149" si="40">SUM(AH147:AH148)</f>
        <v>0</v>
      </c>
      <c r="AI149" s="33">
        <f t="shared" ref="AI149" si="41">SUM(AI147:AI148)</f>
        <v>0</v>
      </c>
    </row>
    <row r="150" spans="1:35">
      <c r="A150" s="6">
        <v>44</v>
      </c>
      <c r="B150" s="156" t="s">
        <v>332</v>
      </c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  <c r="AA150" s="156"/>
      <c r="AB150" s="161" t="s">
        <v>333</v>
      </c>
      <c r="AC150" s="161"/>
      <c r="AD150" s="161"/>
      <c r="AE150" s="161"/>
      <c r="AF150" s="1">
        <v>0</v>
      </c>
      <c r="AG150" s="1">
        <v>0</v>
      </c>
      <c r="AH150" s="1">
        <v>0</v>
      </c>
      <c r="AI150" s="1">
        <v>0</v>
      </c>
    </row>
    <row r="151" spans="1:35">
      <c r="A151" s="6">
        <v>45</v>
      </c>
      <c r="B151" s="156" t="s">
        <v>334</v>
      </c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  <c r="AA151" s="156"/>
      <c r="AB151" s="161" t="s">
        <v>335</v>
      </c>
      <c r="AC151" s="161"/>
      <c r="AD151" s="161"/>
      <c r="AE151" s="161"/>
      <c r="AF151" s="1">
        <v>0</v>
      </c>
      <c r="AG151" s="1">
        <v>0</v>
      </c>
      <c r="AH151" s="1">
        <v>0</v>
      </c>
      <c r="AI151" s="1">
        <v>0</v>
      </c>
    </row>
    <row r="152" spans="1:35">
      <c r="A152" s="6" t="s">
        <v>136</v>
      </c>
      <c r="B152" s="156" t="s">
        <v>336</v>
      </c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  <c r="AA152" s="156"/>
      <c r="AB152" s="161" t="s">
        <v>337</v>
      </c>
      <c r="AC152" s="161"/>
      <c r="AD152" s="161"/>
      <c r="AE152" s="161"/>
      <c r="AF152" s="33">
        <f>SUM(AF150:AF151)</f>
        <v>0</v>
      </c>
      <c r="AG152" s="33">
        <f t="shared" ref="AG152" si="42">SUM(AG150:AG151)</f>
        <v>0</v>
      </c>
      <c r="AH152" s="33">
        <f t="shared" ref="AH152" si="43">SUM(AH150:AH151)</f>
        <v>0</v>
      </c>
      <c r="AI152" s="33">
        <f t="shared" ref="AI152" si="44">SUM(AI150:AI151)</f>
        <v>0</v>
      </c>
    </row>
    <row r="153" spans="1:35">
      <c r="A153" s="6" t="s">
        <v>139</v>
      </c>
      <c r="B153" s="156" t="s">
        <v>338</v>
      </c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  <c r="AA153" s="156"/>
      <c r="AB153" s="161" t="s">
        <v>339</v>
      </c>
      <c r="AC153" s="161"/>
      <c r="AD153" s="161"/>
      <c r="AE153" s="161"/>
      <c r="AF153" s="1">
        <v>0</v>
      </c>
      <c r="AG153" s="1">
        <v>0</v>
      </c>
      <c r="AH153" s="1">
        <v>0</v>
      </c>
      <c r="AI153" s="1">
        <v>0</v>
      </c>
    </row>
    <row r="154" spans="1:35">
      <c r="A154" s="6" t="s">
        <v>142</v>
      </c>
      <c r="B154" s="156" t="s">
        <v>340</v>
      </c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  <c r="AA154" s="156"/>
      <c r="AB154" s="161" t="s">
        <v>341</v>
      </c>
      <c r="AC154" s="161"/>
      <c r="AD154" s="161"/>
      <c r="AE154" s="161"/>
      <c r="AF154" s="1">
        <v>0</v>
      </c>
      <c r="AG154" s="1">
        <v>0</v>
      </c>
      <c r="AH154" s="1">
        <v>0</v>
      </c>
      <c r="AI154" s="1">
        <v>0</v>
      </c>
    </row>
    <row r="155" spans="1:35">
      <c r="A155" s="5" t="s">
        <v>145</v>
      </c>
      <c r="B155" s="162" t="s">
        <v>342</v>
      </c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0" t="s">
        <v>343</v>
      </c>
      <c r="AC155" s="160"/>
      <c r="AD155" s="160"/>
      <c r="AE155" s="160"/>
      <c r="AF155" s="34">
        <f>SUM(AF140:AF146,AF149,AF152:AF154)</f>
        <v>10500</v>
      </c>
      <c r="AG155" s="34">
        <f t="shared" ref="AG155" si="45">SUM(AG140:AG146,AG149,AG152:AG154)</f>
        <v>10500</v>
      </c>
      <c r="AH155" s="34">
        <f t="shared" ref="AH155" si="46">SUM(AH140:AH146,AH149,AH152:AH154)</f>
        <v>0</v>
      </c>
      <c r="AI155" s="34">
        <f t="shared" ref="AI155" si="47">SUM(AI140:AI146,AI149,AI152:AI154)</f>
        <v>0</v>
      </c>
    </row>
    <row r="156" spans="1:35">
      <c r="A156" s="6" t="s">
        <v>148</v>
      </c>
      <c r="B156" s="156" t="s">
        <v>344</v>
      </c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  <c r="AA156" s="156"/>
      <c r="AB156" s="161" t="s">
        <v>345</v>
      </c>
      <c r="AC156" s="161"/>
      <c r="AD156" s="161"/>
      <c r="AE156" s="161"/>
      <c r="AF156" s="1">
        <v>0</v>
      </c>
      <c r="AG156" s="1">
        <v>0</v>
      </c>
      <c r="AH156" s="1">
        <v>0</v>
      </c>
      <c r="AI156" s="1">
        <v>0</v>
      </c>
    </row>
    <row r="157" spans="1:35">
      <c r="A157" s="6" t="s">
        <v>151</v>
      </c>
      <c r="B157" s="156" t="s">
        <v>346</v>
      </c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  <c r="AA157" s="156"/>
      <c r="AB157" s="161" t="s">
        <v>347</v>
      </c>
      <c r="AC157" s="161"/>
      <c r="AD157" s="161"/>
      <c r="AE157" s="161"/>
      <c r="AF157" s="1">
        <v>0</v>
      </c>
      <c r="AG157" s="1">
        <v>0</v>
      </c>
      <c r="AH157" s="1">
        <v>0</v>
      </c>
      <c r="AI157" s="1">
        <v>0</v>
      </c>
    </row>
    <row r="158" spans="1:35">
      <c r="A158" s="6" t="s">
        <v>154</v>
      </c>
      <c r="B158" s="156" t="s">
        <v>348</v>
      </c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  <c r="AA158" s="156"/>
      <c r="AB158" s="161" t="s">
        <v>349</v>
      </c>
      <c r="AC158" s="161"/>
      <c r="AD158" s="161"/>
      <c r="AE158" s="161"/>
      <c r="AF158" s="1">
        <v>0</v>
      </c>
      <c r="AG158" s="1">
        <v>0</v>
      </c>
      <c r="AH158" s="1">
        <v>0</v>
      </c>
      <c r="AI158" s="1">
        <v>0</v>
      </c>
    </row>
    <row r="159" spans="1:35">
      <c r="A159" s="6" t="s">
        <v>157</v>
      </c>
      <c r="B159" s="156" t="s">
        <v>350</v>
      </c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  <c r="AA159" s="156"/>
      <c r="AB159" s="161" t="s">
        <v>351</v>
      </c>
      <c r="AC159" s="161"/>
      <c r="AD159" s="161"/>
      <c r="AE159" s="161"/>
      <c r="AF159" s="1">
        <v>0</v>
      </c>
      <c r="AG159" s="1">
        <v>0</v>
      </c>
      <c r="AH159" s="1">
        <v>0</v>
      </c>
      <c r="AI159" s="1">
        <v>0</v>
      </c>
    </row>
    <row r="160" spans="1:35">
      <c r="A160" s="6" t="s">
        <v>160</v>
      </c>
      <c r="B160" s="156" t="s">
        <v>352</v>
      </c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  <c r="AA160" s="156"/>
      <c r="AB160" s="161" t="s">
        <v>353</v>
      </c>
      <c r="AC160" s="161"/>
      <c r="AD160" s="161"/>
      <c r="AE160" s="161"/>
      <c r="AF160" s="1">
        <v>0</v>
      </c>
      <c r="AG160" s="1">
        <v>0</v>
      </c>
      <c r="AH160" s="1">
        <v>0</v>
      </c>
      <c r="AI160" s="1">
        <v>0</v>
      </c>
    </row>
    <row r="161" spans="1:35">
      <c r="A161" s="5" t="s">
        <v>163</v>
      </c>
      <c r="B161" s="153" t="s">
        <v>354</v>
      </c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153"/>
      <c r="Z161" s="153"/>
      <c r="AA161" s="153"/>
      <c r="AB161" s="160" t="s">
        <v>355</v>
      </c>
      <c r="AC161" s="160"/>
      <c r="AD161" s="160"/>
      <c r="AE161" s="160"/>
      <c r="AF161" s="34">
        <f>SUM(AF156:AF160)</f>
        <v>0</v>
      </c>
      <c r="AG161" s="34">
        <f t="shared" ref="AG161" si="48">SUM(AG156:AG160)</f>
        <v>0</v>
      </c>
      <c r="AH161" s="34">
        <f t="shared" ref="AH161" si="49">SUM(AH156:AH160)</f>
        <v>0</v>
      </c>
      <c r="AI161" s="34">
        <f t="shared" ref="AI161" si="50">SUM(AI156:AI160)</f>
        <v>0</v>
      </c>
    </row>
    <row r="162" spans="1:35">
      <c r="A162" s="6" t="s">
        <v>356</v>
      </c>
      <c r="B162" s="156" t="s">
        <v>357</v>
      </c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  <c r="AA162" s="156"/>
      <c r="AB162" s="161" t="s">
        <v>358</v>
      </c>
      <c r="AC162" s="161"/>
      <c r="AD162" s="161"/>
      <c r="AE162" s="161"/>
      <c r="AF162" s="1">
        <v>0</v>
      </c>
      <c r="AG162" s="1">
        <v>0</v>
      </c>
      <c r="AH162" s="1">
        <v>0</v>
      </c>
      <c r="AI162" s="1">
        <v>0</v>
      </c>
    </row>
    <row r="163" spans="1:35">
      <c r="A163" s="6" t="s">
        <v>359</v>
      </c>
      <c r="B163" s="156" t="s">
        <v>360</v>
      </c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61" t="s">
        <v>361</v>
      </c>
      <c r="AC163" s="161"/>
      <c r="AD163" s="161"/>
      <c r="AE163" s="161"/>
      <c r="AF163" s="1">
        <v>0</v>
      </c>
      <c r="AG163" s="1">
        <v>0</v>
      </c>
      <c r="AH163" s="1">
        <v>0</v>
      </c>
      <c r="AI163" s="1">
        <v>0</v>
      </c>
    </row>
    <row r="164" spans="1:35">
      <c r="A164" s="6" t="s">
        <v>362</v>
      </c>
      <c r="B164" s="156" t="s">
        <v>363</v>
      </c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  <c r="AA164" s="156"/>
      <c r="AB164" s="161" t="s">
        <v>364</v>
      </c>
      <c r="AC164" s="161"/>
      <c r="AD164" s="161"/>
      <c r="AE164" s="161"/>
      <c r="AF164" s="1">
        <v>0</v>
      </c>
      <c r="AG164" s="1">
        <v>0</v>
      </c>
      <c r="AH164" s="1">
        <v>0</v>
      </c>
      <c r="AI164" s="1">
        <v>0</v>
      </c>
    </row>
    <row r="165" spans="1:35">
      <c r="A165" s="6" t="s">
        <v>365</v>
      </c>
      <c r="B165" s="155" t="s">
        <v>366</v>
      </c>
      <c r="C165" s="155"/>
      <c r="D165" s="155"/>
      <c r="E165" s="155"/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  <c r="AA165" s="155"/>
      <c r="AB165" s="161" t="s">
        <v>367</v>
      </c>
      <c r="AC165" s="161"/>
      <c r="AD165" s="161"/>
      <c r="AE165" s="161"/>
      <c r="AF165" s="1">
        <v>0</v>
      </c>
      <c r="AG165" s="1">
        <v>0</v>
      </c>
      <c r="AH165" s="1">
        <v>0</v>
      </c>
      <c r="AI165" s="1">
        <v>0</v>
      </c>
    </row>
    <row r="166" spans="1:35">
      <c r="A166" s="6" t="s">
        <v>368</v>
      </c>
      <c r="B166" s="156" t="s">
        <v>369</v>
      </c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  <c r="AA166" s="156"/>
      <c r="AB166" s="161" t="s">
        <v>370</v>
      </c>
      <c r="AC166" s="161"/>
      <c r="AD166" s="161"/>
      <c r="AE166" s="161"/>
      <c r="AF166" s="1">
        <v>0</v>
      </c>
      <c r="AG166" s="1">
        <v>0</v>
      </c>
      <c r="AH166" s="1">
        <v>0</v>
      </c>
      <c r="AI166" s="1">
        <v>0</v>
      </c>
    </row>
    <row r="167" spans="1:35">
      <c r="A167" s="5" t="s">
        <v>371</v>
      </c>
      <c r="B167" s="153" t="s">
        <v>372</v>
      </c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  <c r="Y167" s="153"/>
      <c r="Z167" s="153"/>
      <c r="AA167" s="153"/>
      <c r="AB167" s="160" t="s">
        <v>373</v>
      </c>
      <c r="AC167" s="160"/>
      <c r="AD167" s="160"/>
      <c r="AE167" s="160"/>
      <c r="AF167" s="34">
        <f>SUM(AF162:AF166)</f>
        <v>0</v>
      </c>
      <c r="AG167" s="34">
        <f t="shared" ref="AG167" si="51">SUM(AG162:AG166)</f>
        <v>0</v>
      </c>
      <c r="AH167" s="34">
        <f t="shared" ref="AH167" si="52">SUM(AH162:AH166)</f>
        <v>0</v>
      </c>
      <c r="AI167" s="34">
        <f t="shared" ref="AI167" si="53">SUM(AI162:AI166)</f>
        <v>0</v>
      </c>
    </row>
    <row r="168" spans="1:35">
      <c r="A168" s="6" t="s">
        <v>374</v>
      </c>
      <c r="B168" s="156" t="s">
        <v>375</v>
      </c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61" t="s">
        <v>376</v>
      </c>
      <c r="AC168" s="161"/>
      <c r="AD168" s="161"/>
      <c r="AE168" s="161"/>
      <c r="AF168" s="1">
        <v>0</v>
      </c>
      <c r="AG168" s="1">
        <v>0</v>
      </c>
      <c r="AH168" s="1">
        <v>0</v>
      </c>
      <c r="AI168" s="1">
        <v>0</v>
      </c>
    </row>
    <row r="169" spans="1:35">
      <c r="A169" s="6" t="s">
        <v>377</v>
      </c>
      <c r="B169" s="155" t="s">
        <v>378</v>
      </c>
      <c r="C169" s="155"/>
      <c r="D169" s="155"/>
      <c r="E169" s="155"/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61" t="s">
        <v>379</v>
      </c>
      <c r="AC169" s="161"/>
      <c r="AD169" s="161"/>
      <c r="AE169" s="161"/>
      <c r="AF169" s="1">
        <v>0</v>
      </c>
      <c r="AG169" s="1">
        <v>0</v>
      </c>
      <c r="AH169" s="1">
        <v>0</v>
      </c>
      <c r="AI169" s="1">
        <v>0</v>
      </c>
    </row>
    <row r="170" spans="1:35">
      <c r="A170" s="6" t="s">
        <v>380</v>
      </c>
      <c r="B170" s="155" t="s">
        <v>381</v>
      </c>
      <c r="C170" s="155"/>
      <c r="D170" s="155"/>
      <c r="E170" s="155"/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61" t="s">
        <v>382</v>
      </c>
      <c r="AC170" s="161"/>
      <c r="AD170" s="161"/>
      <c r="AE170" s="161"/>
      <c r="AF170" s="1">
        <v>0</v>
      </c>
      <c r="AG170" s="1">
        <v>0</v>
      </c>
      <c r="AH170" s="1">
        <v>0</v>
      </c>
      <c r="AI170" s="1">
        <v>0</v>
      </c>
    </row>
    <row r="171" spans="1:35">
      <c r="A171" s="6" t="s">
        <v>383</v>
      </c>
      <c r="B171" s="155" t="s">
        <v>384</v>
      </c>
      <c r="C171" s="155"/>
      <c r="D171" s="155"/>
      <c r="E171" s="155"/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61" t="s">
        <v>385</v>
      </c>
      <c r="AC171" s="161"/>
      <c r="AD171" s="161"/>
      <c r="AE171" s="161"/>
      <c r="AF171" s="1">
        <v>0</v>
      </c>
      <c r="AG171" s="1">
        <v>0</v>
      </c>
      <c r="AH171" s="1">
        <v>0</v>
      </c>
      <c r="AI171" s="1">
        <v>0</v>
      </c>
    </row>
    <row r="172" spans="1:35">
      <c r="A172" s="6" t="s">
        <v>386</v>
      </c>
      <c r="B172" s="156" t="s">
        <v>387</v>
      </c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  <c r="AA172" s="156"/>
      <c r="AB172" s="161" t="s">
        <v>388</v>
      </c>
      <c r="AC172" s="161"/>
      <c r="AD172" s="161"/>
      <c r="AE172" s="161"/>
      <c r="AF172" s="1">
        <v>0</v>
      </c>
      <c r="AG172" s="1">
        <v>0</v>
      </c>
      <c r="AH172" s="1">
        <v>0</v>
      </c>
      <c r="AI172" s="1">
        <v>0</v>
      </c>
    </row>
    <row r="173" spans="1:35">
      <c r="A173" s="5" t="s">
        <v>389</v>
      </c>
      <c r="B173" s="153" t="s">
        <v>390</v>
      </c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  <c r="Z173" s="153"/>
      <c r="AA173" s="153"/>
      <c r="AB173" s="160" t="s">
        <v>391</v>
      </c>
      <c r="AC173" s="160"/>
      <c r="AD173" s="160"/>
      <c r="AE173" s="160"/>
      <c r="AF173" s="34">
        <f>SUM(AF168:AF172)</f>
        <v>0</v>
      </c>
      <c r="AG173" s="34">
        <f t="shared" ref="AG173" si="54">SUM(AG168:AG172)</f>
        <v>0</v>
      </c>
      <c r="AH173" s="34">
        <f t="shared" ref="AH173" si="55">SUM(AH168:AH172)</f>
        <v>0</v>
      </c>
      <c r="AI173" s="34">
        <f t="shared" ref="AI173" si="56">SUM(AI168:AI172)</f>
        <v>0</v>
      </c>
    </row>
    <row r="174" spans="1:35">
      <c r="A174" s="5" t="s">
        <v>392</v>
      </c>
      <c r="B174" s="159" t="s">
        <v>393</v>
      </c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60" t="s">
        <v>394</v>
      </c>
      <c r="AC174" s="160"/>
      <c r="AD174" s="160"/>
      <c r="AE174" s="160"/>
      <c r="AF174" s="34">
        <f>SUM(AF119,AF125,AF139,AF155,AF161,AF167,AF173)</f>
        <v>10500</v>
      </c>
      <c r="AG174" s="34">
        <f t="shared" ref="AG174" si="57">SUM(AG119,AG125,AG139,AG155,AG161,AG167,AG173)</f>
        <v>10500</v>
      </c>
      <c r="AH174" s="34">
        <f t="shared" ref="AH174" si="58">SUM(AH119,AH125,AH139,AH155,AH161,AH167,AH173)</f>
        <v>0</v>
      </c>
      <c r="AI174" s="34">
        <f t="shared" ref="AI174" si="59">SUM(AI119,AI125,AI139,AI155,AI161,AI167,AI173)</f>
        <v>0</v>
      </c>
    </row>
    <row r="175" spans="1:35">
      <c r="A175" s="5" t="s">
        <v>705</v>
      </c>
      <c r="B175" s="154" t="s">
        <v>449</v>
      </c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5" t="s">
        <v>450</v>
      </c>
      <c r="AC175" s="155"/>
      <c r="AD175" s="155"/>
      <c r="AE175" s="155"/>
      <c r="AF175" s="35">
        <v>0</v>
      </c>
      <c r="AG175" s="35">
        <v>0</v>
      </c>
      <c r="AH175" s="35">
        <v>0</v>
      </c>
      <c r="AI175" s="35">
        <v>0</v>
      </c>
    </row>
    <row r="176" spans="1:35" ht="15" customHeight="1">
      <c r="A176" s="5" t="s">
        <v>706</v>
      </c>
      <c r="B176" s="156" t="s">
        <v>451</v>
      </c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  <c r="AA176" s="156"/>
      <c r="AB176" s="155" t="s">
        <v>452</v>
      </c>
      <c r="AC176" s="155"/>
      <c r="AD176" s="155"/>
      <c r="AE176" s="155"/>
      <c r="AF176" s="35">
        <v>0</v>
      </c>
      <c r="AG176" s="35">
        <v>0</v>
      </c>
      <c r="AH176" s="35">
        <v>0</v>
      </c>
      <c r="AI176" s="35">
        <v>0</v>
      </c>
    </row>
    <row r="177" spans="1:36">
      <c r="A177" s="5" t="s">
        <v>707</v>
      </c>
      <c r="B177" s="154" t="s">
        <v>453</v>
      </c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5" t="s">
        <v>454</v>
      </c>
      <c r="AC177" s="155"/>
      <c r="AD177" s="155"/>
      <c r="AE177" s="155"/>
      <c r="AF177" s="35">
        <v>0</v>
      </c>
      <c r="AG177" s="35">
        <v>0</v>
      </c>
      <c r="AH177" s="35">
        <v>0</v>
      </c>
      <c r="AI177" s="35">
        <v>0</v>
      </c>
    </row>
    <row r="178" spans="1:36" ht="15" customHeight="1">
      <c r="A178" s="5" t="s">
        <v>708</v>
      </c>
      <c r="B178" s="156" t="s">
        <v>736</v>
      </c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  <c r="AA178" s="156"/>
      <c r="AB178" s="155" t="s">
        <v>455</v>
      </c>
      <c r="AC178" s="155"/>
      <c r="AD178" s="155"/>
      <c r="AE178" s="155"/>
      <c r="AF178" s="33">
        <f>SUM(AF175:AF177)</f>
        <v>0</v>
      </c>
      <c r="AG178" s="33">
        <f t="shared" ref="AG178" si="60">SUM(AG175:AG177)</f>
        <v>0</v>
      </c>
      <c r="AH178" s="33">
        <f t="shared" ref="AH178" si="61">SUM(AH175:AH177)</f>
        <v>0</v>
      </c>
      <c r="AI178" s="33">
        <f t="shared" ref="AI178" si="62">SUM(AI175:AI177)</f>
        <v>0</v>
      </c>
    </row>
    <row r="179" spans="1:36" ht="15" customHeight="1">
      <c r="A179" s="5" t="s">
        <v>709</v>
      </c>
      <c r="B179" s="156" t="s">
        <v>456</v>
      </c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  <c r="AA179" s="156"/>
      <c r="AB179" s="155" t="s">
        <v>457</v>
      </c>
      <c r="AC179" s="155"/>
      <c r="AD179" s="155"/>
      <c r="AE179" s="155"/>
      <c r="AF179" s="35">
        <v>0</v>
      </c>
      <c r="AG179" s="35">
        <v>0</v>
      </c>
      <c r="AH179" s="35">
        <v>0</v>
      </c>
      <c r="AI179" s="35">
        <v>0</v>
      </c>
    </row>
    <row r="180" spans="1:36">
      <c r="A180" s="5" t="s">
        <v>710</v>
      </c>
      <c r="B180" s="154" t="s">
        <v>458</v>
      </c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  <c r="AB180" s="155" t="s">
        <v>459</v>
      </c>
      <c r="AC180" s="155"/>
      <c r="AD180" s="155"/>
      <c r="AE180" s="155"/>
      <c r="AF180" s="35">
        <v>0</v>
      </c>
      <c r="AG180" s="35">
        <v>0</v>
      </c>
      <c r="AH180" s="35">
        <v>0</v>
      </c>
      <c r="AI180" s="35">
        <v>0</v>
      </c>
    </row>
    <row r="181" spans="1:36" ht="15" customHeight="1">
      <c r="A181" s="5" t="s">
        <v>711</v>
      </c>
      <c r="B181" s="156" t="s">
        <v>460</v>
      </c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  <c r="AA181" s="156"/>
      <c r="AB181" s="155" t="s">
        <v>461</v>
      </c>
      <c r="AC181" s="155"/>
      <c r="AD181" s="155"/>
      <c r="AE181" s="155"/>
      <c r="AF181" s="35">
        <v>0</v>
      </c>
      <c r="AG181" s="35">
        <v>0</v>
      </c>
      <c r="AH181" s="35">
        <v>0</v>
      </c>
      <c r="AI181" s="35">
        <v>0</v>
      </c>
    </row>
    <row r="182" spans="1:36">
      <c r="A182" s="5" t="s">
        <v>712</v>
      </c>
      <c r="B182" s="154" t="s">
        <v>462</v>
      </c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5" t="s">
        <v>463</v>
      </c>
      <c r="AC182" s="155"/>
      <c r="AD182" s="155"/>
      <c r="AE182" s="155"/>
      <c r="AF182" s="35">
        <v>0</v>
      </c>
      <c r="AG182" s="35">
        <v>0</v>
      </c>
      <c r="AH182" s="35">
        <v>0</v>
      </c>
      <c r="AI182" s="35">
        <v>0</v>
      </c>
    </row>
    <row r="183" spans="1:36">
      <c r="A183" s="5" t="s">
        <v>713</v>
      </c>
      <c r="B183" s="154" t="s">
        <v>737</v>
      </c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5" t="s">
        <v>464</v>
      </c>
      <c r="AC183" s="155"/>
      <c r="AD183" s="155"/>
      <c r="AE183" s="155"/>
      <c r="AF183" s="33">
        <f>SUM(AF179:AF182)</f>
        <v>0</v>
      </c>
      <c r="AG183" s="33">
        <f t="shared" ref="AG183" si="63">SUM(AG179:AG182)</f>
        <v>0</v>
      </c>
      <c r="AH183" s="33">
        <f t="shared" ref="AH183" si="64">SUM(AH179:AH182)</f>
        <v>0</v>
      </c>
      <c r="AI183" s="33">
        <f t="shared" ref="AI183" si="65">SUM(AI179:AI182)</f>
        <v>0</v>
      </c>
    </row>
    <row r="184" spans="1:36" ht="15" customHeight="1">
      <c r="A184" s="5" t="s">
        <v>714</v>
      </c>
      <c r="B184" s="155" t="s">
        <v>465</v>
      </c>
      <c r="C184" s="155"/>
      <c r="D184" s="155"/>
      <c r="E184" s="155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 t="s">
        <v>466</v>
      </c>
      <c r="AC184" s="155"/>
      <c r="AD184" s="155"/>
      <c r="AE184" s="155"/>
      <c r="AF184" s="35">
        <v>0</v>
      </c>
      <c r="AG184" s="35">
        <v>0</v>
      </c>
      <c r="AH184" s="35">
        <v>0</v>
      </c>
      <c r="AI184" s="35">
        <v>0</v>
      </c>
    </row>
    <row r="185" spans="1:36" ht="15" customHeight="1">
      <c r="A185" s="5" t="s">
        <v>715</v>
      </c>
      <c r="B185" s="155" t="s">
        <v>467</v>
      </c>
      <c r="C185" s="155"/>
      <c r="D185" s="155"/>
      <c r="E185" s="155"/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 t="s">
        <v>468</v>
      </c>
      <c r="AC185" s="155"/>
      <c r="AD185" s="155"/>
      <c r="AE185" s="155"/>
      <c r="AF185" s="35">
        <v>0</v>
      </c>
      <c r="AG185" s="35">
        <v>0</v>
      </c>
      <c r="AH185" s="35">
        <v>0</v>
      </c>
      <c r="AI185" s="35">
        <v>0</v>
      </c>
    </row>
    <row r="186" spans="1:36" ht="15" customHeight="1">
      <c r="A186" s="5" t="s">
        <v>716</v>
      </c>
      <c r="B186" s="155" t="s">
        <v>738</v>
      </c>
      <c r="C186" s="155"/>
      <c r="D186" s="155"/>
      <c r="E186" s="155"/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 t="s">
        <v>469</v>
      </c>
      <c r="AC186" s="155"/>
      <c r="AD186" s="155"/>
      <c r="AE186" s="155"/>
      <c r="AF186" s="33">
        <f>SUM(AF184:AF185)</f>
        <v>0</v>
      </c>
      <c r="AG186" s="33">
        <f t="shared" ref="AG186" si="66">SUM(AG184:AG185)</f>
        <v>0</v>
      </c>
      <c r="AH186" s="33">
        <f t="shared" ref="AH186" si="67">SUM(AH184:AH185)</f>
        <v>0</v>
      </c>
      <c r="AI186" s="33">
        <f t="shared" ref="AI186" si="68">SUM(AI184:AI185)</f>
        <v>0</v>
      </c>
    </row>
    <row r="187" spans="1:36">
      <c r="A187" s="5" t="s">
        <v>717</v>
      </c>
      <c r="B187" s="154" t="s">
        <v>470</v>
      </c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5" t="s">
        <v>471</v>
      </c>
      <c r="AC187" s="155"/>
      <c r="AD187" s="155"/>
      <c r="AE187" s="155"/>
      <c r="AF187" s="35">
        <v>0</v>
      </c>
      <c r="AG187" s="35">
        <v>0</v>
      </c>
      <c r="AH187" s="35">
        <v>0</v>
      </c>
      <c r="AI187" s="35">
        <v>0</v>
      </c>
    </row>
    <row r="188" spans="1:36">
      <c r="A188" s="5" t="s">
        <v>718</v>
      </c>
      <c r="B188" s="154" t="s">
        <v>472</v>
      </c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5" t="s">
        <v>473</v>
      </c>
      <c r="AC188" s="155"/>
      <c r="AD188" s="155"/>
      <c r="AE188" s="155"/>
      <c r="AF188" s="35">
        <v>0</v>
      </c>
      <c r="AG188" s="35">
        <v>0</v>
      </c>
      <c r="AH188" s="35">
        <v>0</v>
      </c>
      <c r="AI188" s="35">
        <v>0</v>
      </c>
    </row>
    <row r="189" spans="1:36" s="140" customFormat="1">
      <c r="A189" s="137" t="s">
        <v>719</v>
      </c>
      <c r="B189" s="157" t="s">
        <v>474</v>
      </c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57"/>
      <c r="Z189" s="157"/>
      <c r="AA189" s="157"/>
      <c r="AB189" s="158" t="s">
        <v>475</v>
      </c>
      <c r="AC189" s="158"/>
      <c r="AD189" s="158"/>
      <c r="AE189" s="158"/>
      <c r="AF189" s="138">
        <v>14926</v>
      </c>
      <c r="AG189" s="138">
        <v>14926</v>
      </c>
      <c r="AH189" s="138">
        <v>0</v>
      </c>
      <c r="AI189" s="138">
        <v>0</v>
      </c>
      <c r="AJ189" s="139"/>
    </row>
    <row r="190" spans="1:36">
      <c r="A190" s="5" t="s">
        <v>720</v>
      </c>
      <c r="B190" s="154" t="s">
        <v>476</v>
      </c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5" t="s">
        <v>477</v>
      </c>
      <c r="AC190" s="155"/>
      <c r="AD190" s="155"/>
      <c r="AE190" s="155"/>
      <c r="AF190" s="35">
        <v>0</v>
      </c>
      <c r="AG190" s="35">
        <v>0</v>
      </c>
      <c r="AH190" s="35">
        <v>0</v>
      </c>
      <c r="AI190" s="35">
        <v>0</v>
      </c>
    </row>
    <row r="191" spans="1:36" ht="15" customHeight="1">
      <c r="A191" s="5" t="s">
        <v>721</v>
      </c>
      <c r="B191" s="156" t="s">
        <v>478</v>
      </c>
      <c r="C191" s="156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  <c r="AA191" s="156"/>
      <c r="AB191" s="155" t="s">
        <v>479</v>
      </c>
      <c r="AC191" s="155"/>
      <c r="AD191" s="155"/>
      <c r="AE191" s="155"/>
      <c r="AF191" s="35">
        <v>0</v>
      </c>
      <c r="AG191" s="35">
        <v>0</v>
      </c>
      <c r="AH191" s="35">
        <v>0</v>
      </c>
      <c r="AI191" s="35">
        <v>0</v>
      </c>
    </row>
    <row r="192" spans="1:36" ht="15" customHeight="1">
      <c r="A192" s="5" t="s">
        <v>722</v>
      </c>
      <c r="B192" s="156" t="s">
        <v>480</v>
      </c>
      <c r="C192" s="156"/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  <c r="AA192" s="156"/>
      <c r="AB192" s="155" t="s">
        <v>481</v>
      </c>
      <c r="AC192" s="155"/>
      <c r="AD192" s="155"/>
      <c r="AE192" s="155"/>
      <c r="AF192" s="35">
        <v>0</v>
      </c>
      <c r="AG192" s="35">
        <v>0</v>
      </c>
      <c r="AH192" s="35">
        <v>0</v>
      </c>
      <c r="AI192" s="35">
        <v>0</v>
      </c>
    </row>
    <row r="193" spans="1:35" ht="15" customHeight="1">
      <c r="A193" s="5" t="s">
        <v>723</v>
      </c>
      <c r="B193" s="156" t="s">
        <v>482</v>
      </c>
      <c r="C193" s="156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  <c r="AA193" s="156"/>
      <c r="AB193" s="155" t="s">
        <v>483</v>
      </c>
      <c r="AC193" s="155"/>
      <c r="AD193" s="155"/>
      <c r="AE193" s="155"/>
      <c r="AF193" s="35">
        <v>0</v>
      </c>
      <c r="AG193" s="35">
        <v>0</v>
      </c>
      <c r="AH193" s="35">
        <v>0</v>
      </c>
      <c r="AI193" s="35">
        <v>0</v>
      </c>
    </row>
    <row r="194" spans="1:35" ht="15" customHeight="1">
      <c r="A194" s="5" t="s">
        <v>724</v>
      </c>
      <c r="B194" s="156" t="s">
        <v>739</v>
      </c>
      <c r="C194" s="156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  <c r="AA194" s="156"/>
      <c r="AB194" s="155" t="s">
        <v>484</v>
      </c>
      <c r="AC194" s="155"/>
      <c r="AD194" s="155"/>
      <c r="AE194" s="155"/>
      <c r="AF194" s="33">
        <f>SUM(AF192:AF193)</f>
        <v>0</v>
      </c>
      <c r="AG194" s="33">
        <f t="shared" ref="AG194" si="69">SUM(AG192:AG193)</f>
        <v>0</v>
      </c>
      <c r="AH194" s="33">
        <f t="shared" ref="AH194" si="70">SUM(AH192:AH193)</f>
        <v>0</v>
      </c>
      <c r="AI194" s="33">
        <f t="shared" ref="AI194" si="71">SUM(AI192:AI193)</f>
        <v>0</v>
      </c>
    </row>
    <row r="195" spans="1:35" ht="15" customHeight="1">
      <c r="A195" s="5" t="s">
        <v>725</v>
      </c>
      <c r="B195" s="156" t="s">
        <v>740</v>
      </c>
      <c r="C195" s="156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  <c r="AA195" s="156"/>
      <c r="AB195" s="155" t="s">
        <v>485</v>
      </c>
      <c r="AC195" s="155"/>
      <c r="AD195" s="155"/>
      <c r="AE195" s="155"/>
      <c r="AF195" s="33">
        <f>SUM(AF178,AF183,AF186:AF191,AF194)</f>
        <v>14926</v>
      </c>
      <c r="AG195" s="33">
        <f t="shared" ref="AG195:AI195" si="72">SUM(AG178,AG183,AG186:AG191,AG194)</f>
        <v>14926</v>
      </c>
      <c r="AH195" s="33">
        <f t="shared" si="72"/>
        <v>0</v>
      </c>
      <c r="AI195" s="33">
        <f t="shared" si="72"/>
        <v>0</v>
      </c>
    </row>
    <row r="196" spans="1:35" ht="15" customHeight="1">
      <c r="A196" s="5" t="s">
        <v>726</v>
      </c>
      <c r="B196" s="156" t="s">
        <v>486</v>
      </c>
      <c r="C196" s="156"/>
      <c r="D196" s="156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  <c r="AA196" s="156"/>
      <c r="AB196" s="155" t="s">
        <v>487</v>
      </c>
      <c r="AC196" s="155"/>
      <c r="AD196" s="155"/>
      <c r="AE196" s="155"/>
      <c r="AF196" s="35">
        <v>0</v>
      </c>
      <c r="AG196" s="35">
        <v>0</v>
      </c>
      <c r="AH196" s="35">
        <v>0</v>
      </c>
      <c r="AI196" s="35">
        <v>0</v>
      </c>
    </row>
    <row r="197" spans="1:35" ht="15" customHeight="1">
      <c r="A197" s="5" t="s">
        <v>727</v>
      </c>
      <c r="B197" s="156" t="s">
        <v>488</v>
      </c>
      <c r="C197" s="156"/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  <c r="AA197" s="156"/>
      <c r="AB197" s="155" t="s">
        <v>489</v>
      </c>
      <c r="AC197" s="155"/>
      <c r="AD197" s="155"/>
      <c r="AE197" s="155"/>
      <c r="AF197" s="35">
        <v>0</v>
      </c>
      <c r="AG197" s="35">
        <v>0</v>
      </c>
      <c r="AH197" s="35">
        <v>0</v>
      </c>
      <c r="AI197" s="35">
        <v>0</v>
      </c>
    </row>
    <row r="198" spans="1:35">
      <c r="A198" s="5" t="s">
        <v>728</v>
      </c>
      <c r="B198" s="154" t="s">
        <v>490</v>
      </c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5" t="s">
        <v>491</v>
      </c>
      <c r="AC198" s="155"/>
      <c r="AD198" s="155"/>
      <c r="AE198" s="155"/>
      <c r="AF198" s="35">
        <v>0</v>
      </c>
      <c r="AG198" s="35">
        <v>0</v>
      </c>
      <c r="AH198" s="35">
        <v>0</v>
      </c>
      <c r="AI198" s="35">
        <v>0</v>
      </c>
    </row>
    <row r="199" spans="1:35">
      <c r="A199" s="5" t="s">
        <v>729</v>
      </c>
      <c r="B199" s="154" t="s">
        <v>492</v>
      </c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  <c r="AA199" s="154"/>
      <c r="AB199" s="155" t="s">
        <v>493</v>
      </c>
      <c r="AC199" s="155"/>
      <c r="AD199" s="155"/>
      <c r="AE199" s="155"/>
      <c r="AF199" s="35">
        <v>0</v>
      </c>
      <c r="AG199" s="35">
        <v>0</v>
      </c>
      <c r="AH199" s="35">
        <v>0</v>
      </c>
      <c r="AI199" s="35">
        <v>0</v>
      </c>
    </row>
    <row r="200" spans="1:35">
      <c r="A200" s="5" t="s">
        <v>730</v>
      </c>
      <c r="B200" s="154" t="s">
        <v>494</v>
      </c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A200" s="154"/>
      <c r="AB200" s="155" t="s">
        <v>495</v>
      </c>
      <c r="AC200" s="155"/>
      <c r="AD200" s="155"/>
      <c r="AE200" s="155"/>
      <c r="AF200" s="35">
        <v>0</v>
      </c>
      <c r="AG200" s="35">
        <v>0</v>
      </c>
      <c r="AH200" s="35">
        <v>0</v>
      </c>
      <c r="AI200" s="35">
        <v>0</v>
      </c>
    </row>
    <row r="201" spans="1:35">
      <c r="A201" s="5" t="s">
        <v>731</v>
      </c>
      <c r="B201" s="154" t="s">
        <v>741</v>
      </c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A201" s="154"/>
      <c r="AB201" s="155" t="s">
        <v>496</v>
      </c>
      <c r="AC201" s="155"/>
      <c r="AD201" s="155"/>
      <c r="AE201" s="155"/>
      <c r="AF201" s="33">
        <f>SUM(AF196:AF200)</f>
        <v>0</v>
      </c>
      <c r="AG201" s="33">
        <f t="shared" ref="AG201" si="73">SUM(AG196:AG200)</f>
        <v>0</v>
      </c>
      <c r="AH201" s="33">
        <f t="shared" ref="AH201" si="74">SUM(AH196:AH200)</f>
        <v>0</v>
      </c>
      <c r="AI201" s="33">
        <f t="shared" ref="AI201" si="75">SUM(AI196:AI200)</f>
        <v>0</v>
      </c>
    </row>
    <row r="202" spans="1:35" ht="15" customHeight="1">
      <c r="A202" s="5" t="s">
        <v>732</v>
      </c>
      <c r="B202" s="156" t="s">
        <v>497</v>
      </c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  <c r="AA202" s="156"/>
      <c r="AB202" s="155" t="s">
        <v>498</v>
      </c>
      <c r="AC202" s="155"/>
      <c r="AD202" s="155"/>
      <c r="AE202" s="155"/>
      <c r="AF202" s="35">
        <v>0</v>
      </c>
      <c r="AG202" s="35">
        <v>0</v>
      </c>
      <c r="AH202" s="35">
        <v>0</v>
      </c>
      <c r="AI202" s="35">
        <v>0</v>
      </c>
    </row>
    <row r="203" spans="1:35" ht="15" customHeight="1">
      <c r="A203" s="5" t="s">
        <v>733</v>
      </c>
      <c r="B203" s="156" t="s">
        <v>499</v>
      </c>
      <c r="C203" s="156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  <c r="AA203" s="156"/>
      <c r="AB203" s="155" t="s">
        <v>500</v>
      </c>
      <c r="AC203" s="155"/>
      <c r="AD203" s="155"/>
      <c r="AE203" s="155"/>
      <c r="AF203" s="35">
        <v>0</v>
      </c>
      <c r="AG203" s="35">
        <v>0</v>
      </c>
      <c r="AH203" s="35">
        <v>0</v>
      </c>
      <c r="AI203" s="35">
        <v>0</v>
      </c>
    </row>
    <row r="204" spans="1:35">
      <c r="A204" s="5" t="s">
        <v>734</v>
      </c>
      <c r="B204" s="152" t="s">
        <v>742</v>
      </c>
      <c r="C204" s="152"/>
      <c r="D204" s="152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  <c r="Y204" s="152"/>
      <c r="Z204" s="152"/>
      <c r="AA204" s="152"/>
      <c r="AB204" s="153" t="s">
        <v>501</v>
      </c>
      <c r="AC204" s="153"/>
      <c r="AD204" s="153"/>
      <c r="AE204" s="153"/>
      <c r="AF204" s="34">
        <f>SUM(AF195,AF201:AF203)</f>
        <v>14926</v>
      </c>
      <c r="AG204" s="34">
        <f t="shared" ref="AG204" si="76">SUM(AG195,AG201:AG203)</f>
        <v>14926</v>
      </c>
      <c r="AH204" s="34">
        <f t="shared" ref="AH204" si="77">SUM(AH195,AH201:AH203)</f>
        <v>0</v>
      </c>
      <c r="AI204" s="34">
        <f t="shared" ref="AI204" si="78">SUM(AI195,AI201:AI203)</f>
        <v>0</v>
      </c>
    </row>
    <row r="205" spans="1:35">
      <c r="A205" s="5" t="s">
        <v>735</v>
      </c>
      <c r="B205" s="172" t="s">
        <v>743</v>
      </c>
      <c r="C205" s="173"/>
      <c r="D205" s="173"/>
      <c r="E205" s="173"/>
      <c r="F205" s="173"/>
      <c r="G205" s="173"/>
      <c r="H205" s="173"/>
      <c r="I205" s="173"/>
      <c r="J205" s="173"/>
      <c r="K205" s="17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7" t="s">
        <v>752</v>
      </c>
      <c r="AC205" s="117"/>
      <c r="AD205" s="117"/>
      <c r="AE205" s="117"/>
      <c r="AF205" s="120">
        <f>SUM(AF174,AF204)</f>
        <v>25426</v>
      </c>
      <c r="AG205" s="120">
        <f t="shared" ref="AG205" si="79">SUM(AG174,AG204)</f>
        <v>25426</v>
      </c>
      <c r="AH205" s="120">
        <f t="shared" ref="AH205" si="80">SUM(AH174,AH204)</f>
        <v>0</v>
      </c>
      <c r="AI205" s="120">
        <f t="shared" ref="AI205" si="81">SUM(AI174,AI204)</f>
        <v>0</v>
      </c>
    </row>
    <row r="206" spans="1:35">
      <c r="AF206" s="14"/>
      <c r="AG206" s="15"/>
      <c r="AH206" s="15"/>
      <c r="AI206" s="15"/>
    </row>
    <row r="207" spans="1:35">
      <c r="A207" s="13"/>
      <c r="B207" s="164" t="s">
        <v>509</v>
      </c>
      <c r="C207" s="164"/>
      <c r="D207" s="164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8"/>
      <c r="AG207" s="18"/>
      <c r="AH207" s="163" t="s">
        <v>507</v>
      </c>
      <c r="AI207" s="163"/>
    </row>
    <row r="208" spans="1:35" ht="25.5">
      <c r="A208" s="8" t="s">
        <v>502</v>
      </c>
      <c r="B208" s="165" t="s">
        <v>0</v>
      </c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/>
      <c r="Z208" s="166"/>
      <c r="AA208" s="166"/>
      <c r="AB208" s="167" t="s">
        <v>546</v>
      </c>
      <c r="AC208" s="166"/>
      <c r="AD208" s="166"/>
      <c r="AE208" s="166"/>
      <c r="AF208" s="16" t="s">
        <v>506</v>
      </c>
      <c r="AG208" s="17" t="s">
        <v>503</v>
      </c>
      <c r="AH208" s="17" t="s">
        <v>504</v>
      </c>
      <c r="AI208" s="17" t="s">
        <v>505</v>
      </c>
    </row>
    <row r="209" spans="1:35">
      <c r="A209" s="6" t="s">
        <v>1</v>
      </c>
      <c r="B209" s="168" t="s">
        <v>246</v>
      </c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1" t="s">
        <v>247</v>
      </c>
      <c r="AC209" s="161"/>
      <c r="AD209" s="161"/>
      <c r="AE209" s="161"/>
      <c r="AF209" s="1">
        <f t="shared" ref="AF209:AI228" si="82">SUM(AF5,AF107)</f>
        <v>8463</v>
      </c>
      <c r="AG209" s="1">
        <f t="shared" si="82"/>
        <v>8463</v>
      </c>
      <c r="AH209" s="1">
        <f t="shared" si="82"/>
        <v>0</v>
      </c>
      <c r="AI209" s="1">
        <f t="shared" si="82"/>
        <v>0</v>
      </c>
    </row>
    <row r="210" spans="1:35">
      <c r="A210" s="6" t="s">
        <v>4</v>
      </c>
      <c r="B210" s="155" t="s">
        <v>248</v>
      </c>
      <c r="C210" s="155"/>
      <c r="D210" s="155"/>
      <c r="E210" s="155"/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  <c r="Z210" s="155"/>
      <c r="AA210" s="155"/>
      <c r="AB210" s="161" t="s">
        <v>249</v>
      </c>
      <c r="AC210" s="161"/>
      <c r="AD210" s="161"/>
      <c r="AE210" s="161"/>
      <c r="AF210" s="1">
        <f t="shared" si="82"/>
        <v>0</v>
      </c>
      <c r="AG210" s="1">
        <f t="shared" si="82"/>
        <v>0</v>
      </c>
      <c r="AH210" s="1">
        <f t="shared" si="82"/>
        <v>0</v>
      </c>
      <c r="AI210" s="1">
        <f t="shared" si="82"/>
        <v>0</v>
      </c>
    </row>
    <row r="211" spans="1:35">
      <c r="A211" s="6" t="s">
        <v>7</v>
      </c>
      <c r="B211" s="155" t="s">
        <v>250</v>
      </c>
      <c r="C211" s="155"/>
      <c r="D211" s="155"/>
      <c r="E211" s="155"/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  <c r="Z211" s="155"/>
      <c r="AA211" s="155"/>
      <c r="AB211" s="161" t="s">
        <v>251</v>
      </c>
      <c r="AC211" s="161"/>
      <c r="AD211" s="161"/>
      <c r="AE211" s="161"/>
      <c r="AF211" s="1">
        <f t="shared" si="82"/>
        <v>12287</v>
      </c>
      <c r="AG211" s="1">
        <f t="shared" si="82"/>
        <v>12287</v>
      </c>
      <c r="AH211" s="1">
        <f t="shared" si="82"/>
        <v>0</v>
      </c>
      <c r="AI211" s="1">
        <f t="shared" si="82"/>
        <v>0</v>
      </c>
    </row>
    <row r="212" spans="1:35">
      <c r="A212" s="6" t="s">
        <v>10</v>
      </c>
      <c r="B212" s="155" t="s">
        <v>252</v>
      </c>
      <c r="C212" s="155"/>
      <c r="D212" s="155"/>
      <c r="E212" s="155"/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  <c r="Z212" s="155"/>
      <c r="AA212" s="155"/>
      <c r="AB212" s="161" t="s">
        <v>253</v>
      </c>
      <c r="AC212" s="161"/>
      <c r="AD212" s="161"/>
      <c r="AE212" s="161"/>
      <c r="AF212" s="1">
        <f t="shared" si="82"/>
        <v>1403</v>
      </c>
      <c r="AG212" s="1">
        <f t="shared" si="82"/>
        <v>1403</v>
      </c>
      <c r="AH212" s="1">
        <f t="shared" si="82"/>
        <v>0</v>
      </c>
      <c r="AI212" s="1">
        <f t="shared" si="82"/>
        <v>0</v>
      </c>
    </row>
    <row r="213" spans="1:35">
      <c r="A213" s="6" t="s">
        <v>13</v>
      </c>
      <c r="B213" s="155" t="s">
        <v>254</v>
      </c>
      <c r="C213" s="155"/>
      <c r="D213" s="155"/>
      <c r="E213" s="155"/>
      <c r="F213" s="155"/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  <c r="Z213" s="155"/>
      <c r="AA213" s="155"/>
      <c r="AB213" s="161" t="s">
        <v>255</v>
      </c>
      <c r="AC213" s="161"/>
      <c r="AD213" s="161"/>
      <c r="AE213" s="161"/>
      <c r="AF213" s="1">
        <f t="shared" si="82"/>
        <v>0</v>
      </c>
      <c r="AG213" s="1">
        <f t="shared" si="82"/>
        <v>0</v>
      </c>
      <c r="AH213" s="1">
        <f t="shared" si="82"/>
        <v>0</v>
      </c>
      <c r="AI213" s="1">
        <f t="shared" si="82"/>
        <v>0</v>
      </c>
    </row>
    <row r="214" spans="1:35">
      <c r="A214" s="6" t="s">
        <v>16</v>
      </c>
      <c r="B214" s="155" t="s">
        <v>256</v>
      </c>
      <c r="C214" s="155"/>
      <c r="D214" s="155"/>
      <c r="E214" s="155"/>
      <c r="F214" s="155"/>
      <c r="G214" s="155"/>
      <c r="H214" s="155"/>
      <c r="I214" s="155"/>
      <c r="J214" s="155"/>
      <c r="K214" s="155"/>
      <c r="L214" s="155"/>
      <c r="M214" s="155"/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155"/>
      <c r="Z214" s="155"/>
      <c r="AA214" s="155"/>
      <c r="AB214" s="161" t="s">
        <v>257</v>
      </c>
      <c r="AC214" s="161"/>
      <c r="AD214" s="161"/>
      <c r="AE214" s="161"/>
      <c r="AF214" s="1">
        <f t="shared" si="82"/>
        <v>0</v>
      </c>
      <c r="AG214" s="1">
        <f t="shared" si="82"/>
        <v>0</v>
      </c>
      <c r="AH214" s="1">
        <f t="shared" si="82"/>
        <v>0</v>
      </c>
      <c r="AI214" s="1">
        <f t="shared" si="82"/>
        <v>0</v>
      </c>
    </row>
    <row r="215" spans="1:35">
      <c r="A215" s="6" t="s">
        <v>19</v>
      </c>
      <c r="B215" s="155" t="s">
        <v>258</v>
      </c>
      <c r="C215" s="155"/>
      <c r="D215" s="155"/>
      <c r="E215" s="155"/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155"/>
      <c r="S215" s="155"/>
      <c r="T215" s="155"/>
      <c r="U215" s="155"/>
      <c r="V215" s="155"/>
      <c r="W215" s="155"/>
      <c r="X215" s="155"/>
      <c r="Y215" s="155"/>
      <c r="Z215" s="155"/>
      <c r="AA215" s="155"/>
      <c r="AB215" s="161" t="s">
        <v>259</v>
      </c>
      <c r="AC215" s="161"/>
      <c r="AD215" s="161"/>
      <c r="AE215" s="161"/>
      <c r="AF215" s="1">
        <f t="shared" si="82"/>
        <v>22153</v>
      </c>
      <c r="AG215" s="1">
        <f t="shared" si="82"/>
        <v>22153</v>
      </c>
      <c r="AH215" s="1">
        <f t="shared" si="82"/>
        <v>0</v>
      </c>
      <c r="AI215" s="1">
        <f t="shared" si="82"/>
        <v>0</v>
      </c>
    </row>
    <row r="216" spans="1:35">
      <c r="A216" s="6" t="s">
        <v>22</v>
      </c>
      <c r="B216" s="155" t="s">
        <v>260</v>
      </c>
      <c r="C216" s="155"/>
      <c r="D216" s="155"/>
      <c r="E216" s="155"/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  <c r="W216" s="155"/>
      <c r="X216" s="155"/>
      <c r="Y216" s="155"/>
      <c r="Z216" s="155"/>
      <c r="AA216" s="155"/>
      <c r="AB216" s="161" t="s">
        <v>261</v>
      </c>
      <c r="AC216" s="161"/>
      <c r="AD216" s="161"/>
      <c r="AE216" s="161"/>
      <c r="AF216" s="1">
        <f t="shared" si="82"/>
        <v>0</v>
      </c>
      <c r="AG216" s="1">
        <f t="shared" si="82"/>
        <v>0</v>
      </c>
      <c r="AH216" s="1">
        <f t="shared" si="82"/>
        <v>0</v>
      </c>
      <c r="AI216" s="1">
        <f t="shared" si="82"/>
        <v>0</v>
      </c>
    </row>
    <row r="217" spans="1:35">
      <c r="A217" s="6" t="s">
        <v>25</v>
      </c>
      <c r="B217" s="155" t="s">
        <v>262</v>
      </c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5"/>
      <c r="Z217" s="155"/>
      <c r="AA217" s="155"/>
      <c r="AB217" s="161" t="s">
        <v>263</v>
      </c>
      <c r="AC217" s="161"/>
      <c r="AD217" s="161"/>
      <c r="AE217" s="161"/>
      <c r="AF217" s="1">
        <f t="shared" si="82"/>
        <v>0</v>
      </c>
      <c r="AG217" s="1">
        <f t="shared" si="82"/>
        <v>0</v>
      </c>
      <c r="AH217" s="1">
        <f t="shared" si="82"/>
        <v>0</v>
      </c>
      <c r="AI217" s="1">
        <f t="shared" si="82"/>
        <v>0</v>
      </c>
    </row>
    <row r="218" spans="1:35">
      <c r="A218" s="6" t="s">
        <v>28</v>
      </c>
      <c r="B218" s="155" t="s">
        <v>264</v>
      </c>
      <c r="C218" s="155"/>
      <c r="D218" s="155"/>
      <c r="E218" s="155"/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155"/>
      <c r="S218" s="155"/>
      <c r="T218" s="155"/>
      <c r="U218" s="155"/>
      <c r="V218" s="155"/>
      <c r="W218" s="155"/>
      <c r="X218" s="155"/>
      <c r="Y218" s="155"/>
      <c r="Z218" s="155"/>
      <c r="AA218" s="155"/>
      <c r="AB218" s="161" t="s">
        <v>265</v>
      </c>
      <c r="AC218" s="161"/>
      <c r="AD218" s="161"/>
      <c r="AE218" s="161"/>
      <c r="AF218" s="1">
        <f t="shared" si="82"/>
        <v>0</v>
      </c>
      <c r="AG218" s="1">
        <f t="shared" si="82"/>
        <v>0</v>
      </c>
      <c r="AH218" s="1">
        <f t="shared" si="82"/>
        <v>0</v>
      </c>
      <c r="AI218" s="1">
        <f t="shared" si="82"/>
        <v>0</v>
      </c>
    </row>
    <row r="219" spans="1:35">
      <c r="A219" s="6" t="s">
        <v>31</v>
      </c>
      <c r="B219" s="155" t="s">
        <v>266</v>
      </c>
      <c r="C219" s="155"/>
      <c r="D219" s="155"/>
      <c r="E219" s="155"/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5"/>
      <c r="X219" s="155"/>
      <c r="Y219" s="155"/>
      <c r="Z219" s="155"/>
      <c r="AA219" s="155"/>
      <c r="AB219" s="161" t="s">
        <v>267</v>
      </c>
      <c r="AC219" s="161"/>
      <c r="AD219" s="161"/>
      <c r="AE219" s="161"/>
      <c r="AF219" s="1">
        <f t="shared" si="82"/>
        <v>0</v>
      </c>
      <c r="AG219" s="1">
        <f t="shared" si="82"/>
        <v>0</v>
      </c>
      <c r="AH219" s="1">
        <f t="shared" si="82"/>
        <v>0</v>
      </c>
      <c r="AI219" s="1">
        <f t="shared" si="82"/>
        <v>0</v>
      </c>
    </row>
    <row r="220" spans="1:35">
      <c r="A220" s="6" t="s">
        <v>34</v>
      </c>
      <c r="B220" s="155" t="s">
        <v>268</v>
      </c>
      <c r="C220" s="155"/>
      <c r="D220" s="155"/>
      <c r="E220" s="155"/>
      <c r="F220" s="155"/>
      <c r="G220" s="155"/>
      <c r="H220" s="155"/>
      <c r="I220" s="155"/>
      <c r="J220" s="155"/>
      <c r="K220" s="155"/>
      <c r="L220" s="155"/>
      <c r="M220" s="155"/>
      <c r="N220" s="155"/>
      <c r="O220" s="155"/>
      <c r="P220" s="155"/>
      <c r="Q220" s="155"/>
      <c r="R220" s="155"/>
      <c r="S220" s="155"/>
      <c r="T220" s="155"/>
      <c r="U220" s="155"/>
      <c r="V220" s="155"/>
      <c r="W220" s="155"/>
      <c r="X220" s="155"/>
      <c r="Y220" s="155"/>
      <c r="Z220" s="155"/>
      <c r="AA220" s="155"/>
      <c r="AB220" s="161" t="s">
        <v>269</v>
      </c>
      <c r="AC220" s="161"/>
      <c r="AD220" s="161"/>
      <c r="AE220" s="161"/>
      <c r="AF220" s="1">
        <f t="shared" si="82"/>
        <v>0</v>
      </c>
      <c r="AG220" s="1">
        <f t="shared" si="82"/>
        <v>0</v>
      </c>
      <c r="AH220" s="1">
        <f t="shared" si="82"/>
        <v>0</v>
      </c>
      <c r="AI220" s="1">
        <f t="shared" si="82"/>
        <v>0</v>
      </c>
    </row>
    <row r="221" spans="1:35">
      <c r="A221" s="5" t="s">
        <v>37</v>
      </c>
      <c r="B221" s="153" t="s">
        <v>270</v>
      </c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  <c r="Z221" s="153"/>
      <c r="AA221" s="153"/>
      <c r="AB221" s="160" t="s">
        <v>271</v>
      </c>
      <c r="AC221" s="160"/>
      <c r="AD221" s="160"/>
      <c r="AE221" s="160"/>
      <c r="AF221" s="36">
        <f t="shared" si="82"/>
        <v>22153</v>
      </c>
      <c r="AG221" s="36">
        <f t="shared" si="82"/>
        <v>22153</v>
      </c>
      <c r="AH221" s="36">
        <f t="shared" si="82"/>
        <v>0</v>
      </c>
      <c r="AI221" s="36">
        <f t="shared" si="82"/>
        <v>0</v>
      </c>
    </row>
    <row r="222" spans="1:35">
      <c r="A222" s="6" t="s">
        <v>40</v>
      </c>
      <c r="B222" s="155" t="s">
        <v>272</v>
      </c>
      <c r="C222" s="155"/>
      <c r="D222" s="155"/>
      <c r="E222" s="155"/>
      <c r="F222" s="155"/>
      <c r="G222" s="155"/>
      <c r="H222" s="155"/>
      <c r="I222" s="155"/>
      <c r="J222" s="155"/>
      <c r="K222" s="155"/>
      <c r="L222" s="155"/>
      <c r="M222" s="15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  <c r="Z222" s="155"/>
      <c r="AA222" s="155"/>
      <c r="AB222" s="161" t="s">
        <v>273</v>
      </c>
      <c r="AC222" s="161"/>
      <c r="AD222" s="161"/>
      <c r="AE222" s="161"/>
      <c r="AF222" s="1">
        <f t="shared" si="82"/>
        <v>0</v>
      </c>
      <c r="AG222" s="1">
        <f t="shared" si="82"/>
        <v>0</v>
      </c>
      <c r="AH222" s="1">
        <f t="shared" si="82"/>
        <v>0</v>
      </c>
      <c r="AI222" s="1">
        <f t="shared" si="82"/>
        <v>0</v>
      </c>
    </row>
    <row r="223" spans="1:35">
      <c r="A223" s="6" t="s">
        <v>43</v>
      </c>
      <c r="B223" s="155" t="s">
        <v>274</v>
      </c>
      <c r="C223" s="155"/>
      <c r="D223" s="155"/>
      <c r="E223" s="155"/>
      <c r="F223" s="155"/>
      <c r="G223" s="155"/>
      <c r="H223" s="155"/>
      <c r="I223" s="155"/>
      <c r="J223" s="155"/>
      <c r="K223" s="155"/>
      <c r="L223" s="155"/>
      <c r="M223" s="155"/>
      <c r="N223" s="155"/>
      <c r="O223" s="155"/>
      <c r="P223" s="155"/>
      <c r="Q223" s="155"/>
      <c r="R223" s="155"/>
      <c r="S223" s="155"/>
      <c r="T223" s="155"/>
      <c r="U223" s="155"/>
      <c r="V223" s="155"/>
      <c r="W223" s="155"/>
      <c r="X223" s="155"/>
      <c r="Y223" s="155"/>
      <c r="Z223" s="155"/>
      <c r="AA223" s="155"/>
      <c r="AB223" s="161" t="s">
        <v>275</v>
      </c>
      <c r="AC223" s="161"/>
      <c r="AD223" s="161"/>
      <c r="AE223" s="161"/>
      <c r="AF223" s="1">
        <f t="shared" si="82"/>
        <v>0</v>
      </c>
      <c r="AG223" s="1">
        <f t="shared" si="82"/>
        <v>0</v>
      </c>
      <c r="AH223" s="1">
        <f t="shared" si="82"/>
        <v>0</v>
      </c>
      <c r="AI223" s="1">
        <f t="shared" si="82"/>
        <v>0</v>
      </c>
    </row>
    <row r="224" spans="1:35">
      <c r="A224" s="6" t="s">
        <v>46</v>
      </c>
      <c r="B224" s="155" t="s">
        <v>276</v>
      </c>
      <c r="C224" s="155"/>
      <c r="D224" s="155"/>
      <c r="E224" s="155"/>
      <c r="F224" s="155"/>
      <c r="G224" s="155"/>
      <c r="H224" s="155"/>
      <c r="I224" s="155"/>
      <c r="J224" s="155"/>
      <c r="K224" s="155"/>
      <c r="L224" s="155"/>
      <c r="M224" s="155"/>
      <c r="N224" s="155"/>
      <c r="O224" s="155"/>
      <c r="P224" s="155"/>
      <c r="Q224" s="155"/>
      <c r="R224" s="155"/>
      <c r="S224" s="155"/>
      <c r="T224" s="155"/>
      <c r="U224" s="155"/>
      <c r="V224" s="155"/>
      <c r="W224" s="155"/>
      <c r="X224" s="155"/>
      <c r="Y224" s="155"/>
      <c r="Z224" s="155"/>
      <c r="AA224" s="155"/>
      <c r="AB224" s="161" t="s">
        <v>277</v>
      </c>
      <c r="AC224" s="161"/>
      <c r="AD224" s="161"/>
      <c r="AE224" s="161"/>
      <c r="AF224" s="1">
        <f t="shared" si="82"/>
        <v>0</v>
      </c>
      <c r="AG224" s="1">
        <f t="shared" si="82"/>
        <v>0</v>
      </c>
      <c r="AH224" s="1">
        <f t="shared" si="82"/>
        <v>0</v>
      </c>
      <c r="AI224" s="1">
        <f t="shared" si="82"/>
        <v>0</v>
      </c>
    </row>
    <row r="225" spans="1:35">
      <c r="A225" s="6" t="s">
        <v>49</v>
      </c>
      <c r="B225" s="155" t="s">
        <v>278</v>
      </c>
      <c r="C225" s="155"/>
      <c r="D225" s="155"/>
      <c r="E225" s="155"/>
      <c r="F225" s="155"/>
      <c r="G225" s="155"/>
      <c r="H225" s="155"/>
      <c r="I225" s="155"/>
      <c r="J225" s="155"/>
      <c r="K225" s="155"/>
      <c r="L225" s="155"/>
      <c r="M225" s="155"/>
      <c r="N225" s="155"/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55"/>
      <c r="Z225" s="155"/>
      <c r="AA225" s="155"/>
      <c r="AB225" s="161" t="s">
        <v>279</v>
      </c>
      <c r="AC225" s="161"/>
      <c r="AD225" s="161"/>
      <c r="AE225" s="161"/>
      <c r="AF225" s="1">
        <f t="shared" si="82"/>
        <v>0</v>
      </c>
      <c r="AG225" s="1">
        <f t="shared" si="82"/>
        <v>0</v>
      </c>
      <c r="AH225" s="1">
        <f t="shared" si="82"/>
        <v>0</v>
      </c>
      <c r="AI225" s="1">
        <f t="shared" si="82"/>
        <v>0</v>
      </c>
    </row>
    <row r="226" spans="1:35">
      <c r="A226" s="6" t="s">
        <v>52</v>
      </c>
      <c r="B226" s="155" t="s">
        <v>280</v>
      </c>
      <c r="C226" s="155"/>
      <c r="D226" s="155"/>
      <c r="E226" s="155"/>
      <c r="F226" s="155"/>
      <c r="G226" s="155"/>
      <c r="H226" s="155"/>
      <c r="I226" s="155"/>
      <c r="J226" s="155"/>
      <c r="K226" s="155"/>
      <c r="L226" s="155"/>
      <c r="M226" s="155"/>
      <c r="N226" s="155"/>
      <c r="O226" s="155"/>
      <c r="P226" s="155"/>
      <c r="Q226" s="155"/>
      <c r="R226" s="155"/>
      <c r="S226" s="155"/>
      <c r="T226" s="155"/>
      <c r="U226" s="155"/>
      <c r="V226" s="155"/>
      <c r="W226" s="155"/>
      <c r="X226" s="155"/>
      <c r="Y226" s="155"/>
      <c r="Z226" s="155"/>
      <c r="AA226" s="155"/>
      <c r="AB226" s="161" t="s">
        <v>281</v>
      </c>
      <c r="AC226" s="161"/>
      <c r="AD226" s="161"/>
      <c r="AE226" s="161"/>
      <c r="AF226" s="1">
        <f t="shared" si="82"/>
        <v>37783</v>
      </c>
      <c r="AG226" s="1">
        <f t="shared" si="82"/>
        <v>0</v>
      </c>
      <c r="AH226" s="1">
        <f t="shared" si="82"/>
        <v>37783</v>
      </c>
      <c r="AI226" s="1">
        <f t="shared" si="82"/>
        <v>0</v>
      </c>
    </row>
    <row r="227" spans="1:35">
      <c r="A227" s="5" t="s">
        <v>55</v>
      </c>
      <c r="B227" s="153" t="s">
        <v>282</v>
      </c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  <c r="Z227" s="153"/>
      <c r="AA227" s="153"/>
      <c r="AB227" s="160" t="s">
        <v>283</v>
      </c>
      <c r="AC227" s="160"/>
      <c r="AD227" s="160"/>
      <c r="AE227" s="160"/>
      <c r="AF227" s="36">
        <f t="shared" si="82"/>
        <v>37783</v>
      </c>
      <c r="AG227" s="36">
        <f t="shared" si="82"/>
        <v>0</v>
      </c>
      <c r="AH227" s="36">
        <f t="shared" si="82"/>
        <v>37783</v>
      </c>
      <c r="AI227" s="36">
        <f t="shared" si="82"/>
        <v>0</v>
      </c>
    </row>
    <row r="228" spans="1:35">
      <c r="A228" s="6" t="s">
        <v>58</v>
      </c>
      <c r="B228" s="155" t="s">
        <v>284</v>
      </c>
      <c r="C228" s="155"/>
      <c r="D228" s="155"/>
      <c r="E228" s="155"/>
      <c r="F228" s="155"/>
      <c r="G228" s="155"/>
      <c r="H228" s="155"/>
      <c r="I228" s="155"/>
      <c r="J228" s="155"/>
      <c r="K228" s="155"/>
      <c r="L228" s="155"/>
      <c r="M228" s="155"/>
      <c r="N228" s="155"/>
      <c r="O228" s="155"/>
      <c r="P228" s="155"/>
      <c r="Q228" s="155"/>
      <c r="R228" s="155"/>
      <c r="S228" s="155"/>
      <c r="T228" s="155"/>
      <c r="U228" s="155"/>
      <c r="V228" s="155"/>
      <c r="W228" s="155"/>
      <c r="X228" s="155"/>
      <c r="Y228" s="155"/>
      <c r="Z228" s="155"/>
      <c r="AA228" s="155"/>
      <c r="AB228" s="161" t="s">
        <v>285</v>
      </c>
      <c r="AC228" s="161"/>
      <c r="AD228" s="161"/>
      <c r="AE228" s="161"/>
      <c r="AF228" s="1">
        <f t="shared" si="82"/>
        <v>0</v>
      </c>
      <c r="AG228" s="1">
        <f t="shared" si="82"/>
        <v>0</v>
      </c>
      <c r="AH228" s="1">
        <f t="shared" si="82"/>
        <v>0</v>
      </c>
      <c r="AI228" s="1">
        <f t="shared" si="82"/>
        <v>0</v>
      </c>
    </row>
    <row r="229" spans="1:35">
      <c r="A229" s="6" t="s">
        <v>61</v>
      </c>
      <c r="B229" s="155" t="s">
        <v>286</v>
      </c>
      <c r="C229" s="155"/>
      <c r="D229" s="155"/>
      <c r="E229" s="155"/>
      <c r="F229" s="155"/>
      <c r="G229" s="155"/>
      <c r="H229" s="155"/>
      <c r="I229" s="155"/>
      <c r="J229" s="155"/>
      <c r="K229" s="155"/>
      <c r="L229" s="155"/>
      <c r="M229" s="155"/>
      <c r="N229" s="155"/>
      <c r="O229" s="155"/>
      <c r="P229" s="155"/>
      <c r="Q229" s="155"/>
      <c r="R229" s="155"/>
      <c r="S229" s="155"/>
      <c r="T229" s="155"/>
      <c r="U229" s="155"/>
      <c r="V229" s="155"/>
      <c r="W229" s="155"/>
      <c r="X229" s="155"/>
      <c r="Y229" s="155"/>
      <c r="Z229" s="155"/>
      <c r="AA229" s="155"/>
      <c r="AB229" s="161" t="s">
        <v>287</v>
      </c>
      <c r="AC229" s="161"/>
      <c r="AD229" s="161"/>
      <c r="AE229" s="161"/>
      <c r="AF229" s="1">
        <f t="shared" ref="AF229:AI248" si="83">SUM(AF25,AF127)</f>
        <v>0</v>
      </c>
      <c r="AG229" s="1">
        <f t="shared" si="83"/>
        <v>0</v>
      </c>
      <c r="AH229" s="1">
        <f t="shared" si="83"/>
        <v>0</v>
      </c>
      <c r="AI229" s="1">
        <f t="shared" si="83"/>
        <v>0</v>
      </c>
    </row>
    <row r="230" spans="1:35">
      <c r="A230" s="6" t="s">
        <v>64</v>
      </c>
      <c r="B230" s="155" t="s">
        <v>288</v>
      </c>
      <c r="C230" s="155"/>
      <c r="D230" s="155"/>
      <c r="E230" s="155"/>
      <c r="F230" s="155"/>
      <c r="G230" s="155"/>
      <c r="H230" s="155"/>
      <c r="I230" s="155"/>
      <c r="J230" s="155"/>
      <c r="K230" s="155"/>
      <c r="L230" s="155"/>
      <c r="M230" s="155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55"/>
      <c r="Z230" s="155"/>
      <c r="AA230" s="155"/>
      <c r="AB230" s="161" t="s">
        <v>289</v>
      </c>
      <c r="AC230" s="161"/>
      <c r="AD230" s="161"/>
      <c r="AE230" s="161"/>
      <c r="AF230" s="1">
        <f t="shared" si="83"/>
        <v>0</v>
      </c>
      <c r="AG230" s="1">
        <f t="shared" si="83"/>
        <v>0</v>
      </c>
      <c r="AH230" s="1">
        <f t="shared" si="83"/>
        <v>0</v>
      </c>
      <c r="AI230" s="1">
        <f t="shared" si="83"/>
        <v>0</v>
      </c>
    </row>
    <row r="231" spans="1:35">
      <c r="A231" s="6" t="s">
        <v>67</v>
      </c>
      <c r="B231" s="155" t="s">
        <v>290</v>
      </c>
      <c r="C231" s="155"/>
      <c r="D231" s="155"/>
      <c r="E231" s="155"/>
      <c r="F231" s="155"/>
      <c r="G231" s="155"/>
      <c r="H231" s="155"/>
      <c r="I231" s="155"/>
      <c r="J231" s="155"/>
      <c r="K231" s="155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55"/>
      <c r="Z231" s="155"/>
      <c r="AA231" s="155"/>
      <c r="AB231" s="161" t="s">
        <v>291</v>
      </c>
      <c r="AC231" s="161"/>
      <c r="AD231" s="161"/>
      <c r="AE231" s="161"/>
      <c r="AF231" s="1">
        <f t="shared" si="83"/>
        <v>0</v>
      </c>
      <c r="AG231" s="1">
        <f t="shared" si="83"/>
        <v>0</v>
      </c>
      <c r="AH231" s="1">
        <f t="shared" si="83"/>
        <v>0</v>
      </c>
      <c r="AI231" s="1">
        <f t="shared" si="83"/>
        <v>0</v>
      </c>
    </row>
    <row r="232" spans="1:35">
      <c r="A232" s="6" t="s">
        <v>70</v>
      </c>
      <c r="B232" s="155" t="s">
        <v>292</v>
      </c>
      <c r="C232" s="155"/>
      <c r="D232" s="155"/>
      <c r="E232" s="155"/>
      <c r="F232" s="155"/>
      <c r="G232" s="155"/>
      <c r="H232" s="155"/>
      <c r="I232" s="155"/>
      <c r="J232" s="155"/>
      <c r="K232" s="155"/>
      <c r="L232" s="155"/>
      <c r="M232" s="155"/>
      <c r="N232" s="155"/>
      <c r="O232" s="155"/>
      <c r="P232" s="155"/>
      <c r="Q232" s="155"/>
      <c r="R232" s="155"/>
      <c r="S232" s="155"/>
      <c r="T232" s="155"/>
      <c r="U232" s="155"/>
      <c r="V232" s="155"/>
      <c r="W232" s="155"/>
      <c r="X232" s="155"/>
      <c r="Y232" s="155"/>
      <c r="Z232" s="155"/>
      <c r="AA232" s="155"/>
      <c r="AB232" s="161" t="s">
        <v>293</v>
      </c>
      <c r="AC232" s="161"/>
      <c r="AD232" s="161"/>
      <c r="AE232" s="161"/>
      <c r="AF232" s="1">
        <f t="shared" si="83"/>
        <v>0</v>
      </c>
      <c r="AG232" s="1">
        <f t="shared" si="83"/>
        <v>0</v>
      </c>
      <c r="AH232" s="1">
        <f t="shared" si="83"/>
        <v>0</v>
      </c>
      <c r="AI232" s="1">
        <f t="shared" si="83"/>
        <v>0</v>
      </c>
    </row>
    <row r="233" spans="1:35">
      <c r="A233" s="6" t="s">
        <v>73</v>
      </c>
      <c r="B233" s="155" t="s">
        <v>294</v>
      </c>
      <c r="C233" s="155"/>
      <c r="D233" s="155"/>
      <c r="E233" s="155"/>
      <c r="F233" s="155"/>
      <c r="G233" s="155"/>
      <c r="H233" s="155"/>
      <c r="I233" s="155"/>
      <c r="J233" s="155"/>
      <c r="K233" s="155"/>
      <c r="L233" s="155"/>
      <c r="M233" s="155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55"/>
      <c r="Z233" s="155"/>
      <c r="AA233" s="155"/>
      <c r="AB233" s="161" t="s">
        <v>295</v>
      </c>
      <c r="AC233" s="161"/>
      <c r="AD233" s="161"/>
      <c r="AE233" s="161"/>
      <c r="AF233" s="1">
        <f t="shared" si="83"/>
        <v>4500</v>
      </c>
      <c r="AG233" s="1">
        <f t="shared" si="83"/>
        <v>0</v>
      </c>
      <c r="AH233" s="1">
        <f t="shared" si="83"/>
        <v>4500</v>
      </c>
      <c r="AI233" s="1">
        <f t="shared" si="83"/>
        <v>0</v>
      </c>
    </row>
    <row r="234" spans="1:35">
      <c r="A234" s="6" t="s">
        <v>76</v>
      </c>
      <c r="B234" s="155" t="s">
        <v>296</v>
      </c>
      <c r="C234" s="155"/>
      <c r="D234" s="155"/>
      <c r="E234" s="155"/>
      <c r="F234" s="155"/>
      <c r="G234" s="155"/>
      <c r="H234" s="155"/>
      <c r="I234" s="155"/>
      <c r="J234" s="155"/>
      <c r="K234" s="155"/>
      <c r="L234" s="155"/>
      <c r="M234" s="155"/>
      <c r="N234" s="155"/>
      <c r="O234" s="155"/>
      <c r="P234" s="155"/>
      <c r="Q234" s="155"/>
      <c r="R234" s="155"/>
      <c r="S234" s="155"/>
      <c r="T234" s="155"/>
      <c r="U234" s="155"/>
      <c r="V234" s="155"/>
      <c r="W234" s="155"/>
      <c r="X234" s="155"/>
      <c r="Y234" s="155"/>
      <c r="Z234" s="155"/>
      <c r="AA234" s="155"/>
      <c r="AB234" s="161" t="s">
        <v>297</v>
      </c>
      <c r="AC234" s="161"/>
      <c r="AD234" s="161"/>
      <c r="AE234" s="161"/>
      <c r="AF234" s="1">
        <f t="shared" si="83"/>
        <v>60000</v>
      </c>
      <c r="AG234" s="1">
        <f t="shared" si="83"/>
        <v>0</v>
      </c>
      <c r="AH234" s="1">
        <f t="shared" si="83"/>
        <v>60000</v>
      </c>
      <c r="AI234" s="1">
        <f t="shared" si="83"/>
        <v>0</v>
      </c>
    </row>
    <row r="235" spans="1:35">
      <c r="A235" s="6" t="s">
        <v>79</v>
      </c>
      <c r="B235" s="155" t="s">
        <v>298</v>
      </c>
      <c r="C235" s="155"/>
      <c r="D235" s="155"/>
      <c r="E235" s="155"/>
      <c r="F235" s="155"/>
      <c r="G235" s="155"/>
      <c r="H235" s="155"/>
      <c r="I235" s="155"/>
      <c r="J235" s="155"/>
      <c r="K235" s="155"/>
      <c r="L235" s="155"/>
      <c r="M235" s="155"/>
      <c r="N235" s="155"/>
      <c r="O235" s="155"/>
      <c r="P235" s="155"/>
      <c r="Q235" s="155"/>
      <c r="R235" s="155"/>
      <c r="S235" s="155"/>
      <c r="T235" s="155"/>
      <c r="U235" s="155"/>
      <c r="V235" s="155"/>
      <c r="W235" s="155"/>
      <c r="X235" s="155"/>
      <c r="Y235" s="155"/>
      <c r="Z235" s="155"/>
      <c r="AA235" s="155"/>
      <c r="AB235" s="161" t="s">
        <v>299</v>
      </c>
      <c r="AC235" s="161"/>
      <c r="AD235" s="161"/>
      <c r="AE235" s="161"/>
      <c r="AF235" s="1">
        <f t="shared" si="83"/>
        <v>0</v>
      </c>
      <c r="AG235" s="1">
        <f t="shared" si="83"/>
        <v>0</v>
      </c>
      <c r="AH235" s="1">
        <f t="shared" si="83"/>
        <v>0</v>
      </c>
      <c r="AI235" s="1">
        <f t="shared" si="83"/>
        <v>0</v>
      </c>
    </row>
    <row r="236" spans="1:35">
      <c r="A236" s="6" t="s">
        <v>82</v>
      </c>
      <c r="B236" s="155" t="s">
        <v>300</v>
      </c>
      <c r="C236" s="155"/>
      <c r="D236" s="155"/>
      <c r="E236" s="155"/>
      <c r="F236" s="155"/>
      <c r="G236" s="155"/>
      <c r="H236" s="155"/>
      <c r="I236" s="155"/>
      <c r="J236" s="155"/>
      <c r="K236" s="155"/>
      <c r="L236" s="155"/>
      <c r="M236" s="155"/>
      <c r="N236" s="155"/>
      <c r="O236" s="155"/>
      <c r="P236" s="155"/>
      <c r="Q236" s="155"/>
      <c r="R236" s="155"/>
      <c r="S236" s="155"/>
      <c r="T236" s="155"/>
      <c r="U236" s="155"/>
      <c r="V236" s="155"/>
      <c r="W236" s="155"/>
      <c r="X236" s="155"/>
      <c r="Y236" s="155"/>
      <c r="Z236" s="155"/>
      <c r="AA236" s="155"/>
      <c r="AB236" s="161" t="s">
        <v>301</v>
      </c>
      <c r="AC236" s="161"/>
      <c r="AD236" s="161"/>
      <c r="AE236" s="161"/>
      <c r="AF236" s="1">
        <f t="shared" si="83"/>
        <v>0</v>
      </c>
      <c r="AG236" s="1">
        <f t="shared" si="83"/>
        <v>0</v>
      </c>
      <c r="AH236" s="1">
        <f t="shared" si="83"/>
        <v>0</v>
      </c>
      <c r="AI236" s="1">
        <f t="shared" si="83"/>
        <v>0</v>
      </c>
    </row>
    <row r="237" spans="1:35">
      <c r="A237" s="6" t="s">
        <v>85</v>
      </c>
      <c r="B237" s="155" t="s">
        <v>302</v>
      </c>
      <c r="C237" s="155"/>
      <c r="D237" s="155"/>
      <c r="E237" s="155"/>
      <c r="F237" s="155"/>
      <c r="G237" s="155"/>
      <c r="H237" s="155"/>
      <c r="I237" s="155"/>
      <c r="J237" s="155"/>
      <c r="K237" s="155"/>
      <c r="L237" s="155"/>
      <c r="M237" s="155"/>
      <c r="N237" s="155"/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55"/>
      <c r="Z237" s="155"/>
      <c r="AA237" s="155"/>
      <c r="AB237" s="161" t="s">
        <v>303</v>
      </c>
      <c r="AC237" s="161"/>
      <c r="AD237" s="161"/>
      <c r="AE237" s="161"/>
      <c r="AF237" s="1">
        <f t="shared" si="83"/>
        <v>1900</v>
      </c>
      <c r="AG237" s="1">
        <f t="shared" si="83"/>
        <v>0</v>
      </c>
      <c r="AH237" s="1">
        <f t="shared" si="83"/>
        <v>1900</v>
      </c>
      <c r="AI237" s="1">
        <f t="shared" si="83"/>
        <v>0</v>
      </c>
    </row>
    <row r="238" spans="1:35">
      <c r="A238" s="6" t="s">
        <v>88</v>
      </c>
      <c r="B238" s="155" t="s">
        <v>304</v>
      </c>
      <c r="C238" s="155"/>
      <c r="D238" s="155"/>
      <c r="E238" s="155"/>
      <c r="F238" s="155"/>
      <c r="G238" s="155"/>
      <c r="H238" s="155"/>
      <c r="I238" s="155"/>
      <c r="J238" s="155"/>
      <c r="K238" s="155"/>
      <c r="L238" s="155"/>
      <c r="M238" s="155"/>
      <c r="N238" s="155"/>
      <c r="O238" s="155"/>
      <c r="P238" s="155"/>
      <c r="Q238" s="155"/>
      <c r="R238" s="155"/>
      <c r="S238" s="155"/>
      <c r="T238" s="155"/>
      <c r="U238" s="155"/>
      <c r="V238" s="155"/>
      <c r="W238" s="155"/>
      <c r="X238" s="155"/>
      <c r="Y238" s="155"/>
      <c r="Z238" s="155"/>
      <c r="AA238" s="155"/>
      <c r="AB238" s="161" t="s">
        <v>305</v>
      </c>
      <c r="AC238" s="161"/>
      <c r="AD238" s="161"/>
      <c r="AE238" s="161"/>
      <c r="AF238" s="1">
        <f t="shared" si="83"/>
        <v>0</v>
      </c>
      <c r="AG238" s="1">
        <f t="shared" si="83"/>
        <v>0</v>
      </c>
      <c r="AH238" s="1">
        <f t="shared" si="83"/>
        <v>0</v>
      </c>
      <c r="AI238" s="1">
        <f t="shared" si="83"/>
        <v>0</v>
      </c>
    </row>
    <row r="239" spans="1:35">
      <c r="A239" s="6" t="s">
        <v>91</v>
      </c>
      <c r="B239" s="155" t="s">
        <v>306</v>
      </c>
      <c r="C239" s="155"/>
      <c r="D239" s="155"/>
      <c r="E239" s="155"/>
      <c r="F239" s="155"/>
      <c r="G239" s="155"/>
      <c r="H239" s="155"/>
      <c r="I239" s="155"/>
      <c r="J239" s="155"/>
      <c r="K239" s="155"/>
      <c r="L239" s="155"/>
      <c r="M239" s="155"/>
      <c r="N239" s="155"/>
      <c r="O239" s="155"/>
      <c r="P239" s="155"/>
      <c r="Q239" s="155"/>
      <c r="R239" s="155"/>
      <c r="S239" s="155"/>
      <c r="T239" s="155"/>
      <c r="U239" s="155"/>
      <c r="V239" s="155"/>
      <c r="W239" s="155"/>
      <c r="X239" s="155"/>
      <c r="Y239" s="155"/>
      <c r="Z239" s="155"/>
      <c r="AA239" s="155"/>
      <c r="AB239" s="161" t="s">
        <v>307</v>
      </c>
      <c r="AC239" s="161"/>
      <c r="AD239" s="161"/>
      <c r="AE239" s="161"/>
      <c r="AF239" s="1">
        <f t="shared" si="83"/>
        <v>61900</v>
      </c>
      <c r="AG239" s="1">
        <f t="shared" si="83"/>
        <v>0</v>
      </c>
      <c r="AH239" s="1">
        <f t="shared" si="83"/>
        <v>61900</v>
      </c>
      <c r="AI239" s="1">
        <f t="shared" si="83"/>
        <v>0</v>
      </c>
    </row>
    <row r="240" spans="1:35">
      <c r="A240" s="6" t="s">
        <v>94</v>
      </c>
      <c r="B240" s="155" t="s">
        <v>308</v>
      </c>
      <c r="C240" s="155"/>
      <c r="D240" s="155"/>
      <c r="E240" s="155"/>
      <c r="F240" s="155"/>
      <c r="G240" s="155"/>
      <c r="H240" s="155"/>
      <c r="I240" s="155"/>
      <c r="J240" s="155"/>
      <c r="K240" s="155"/>
      <c r="L240" s="155"/>
      <c r="M240" s="155"/>
      <c r="N240" s="155"/>
      <c r="O240" s="155"/>
      <c r="P240" s="155"/>
      <c r="Q240" s="155"/>
      <c r="R240" s="155"/>
      <c r="S240" s="155"/>
      <c r="T240" s="155"/>
      <c r="U240" s="155"/>
      <c r="V240" s="155"/>
      <c r="W240" s="155"/>
      <c r="X240" s="155"/>
      <c r="Y240" s="155"/>
      <c r="Z240" s="155"/>
      <c r="AA240" s="155"/>
      <c r="AB240" s="161" t="s">
        <v>309</v>
      </c>
      <c r="AC240" s="161"/>
      <c r="AD240" s="161"/>
      <c r="AE240" s="161"/>
      <c r="AF240" s="1">
        <f t="shared" si="83"/>
        <v>385</v>
      </c>
      <c r="AG240" s="1">
        <f t="shared" si="83"/>
        <v>0</v>
      </c>
      <c r="AH240" s="1">
        <f t="shared" si="83"/>
        <v>385</v>
      </c>
      <c r="AI240" s="1">
        <f t="shared" si="83"/>
        <v>0</v>
      </c>
    </row>
    <row r="241" spans="1:35">
      <c r="A241" s="5" t="s">
        <v>97</v>
      </c>
      <c r="B241" s="153" t="s">
        <v>310</v>
      </c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  <c r="Y241" s="153"/>
      <c r="Z241" s="153"/>
      <c r="AA241" s="153"/>
      <c r="AB241" s="160" t="s">
        <v>311</v>
      </c>
      <c r="AC241" s="160"/>
      <c r="AD241" s="160"/>
      <c r="AE241" s="160"/>
      <c r="AF241" s="36">
        <f t="shared" si="83"/>
        <v>66785</v>
      </c>
      <c r="AG241" s="36">
        <f t="shared" si="83"/>
        <v>0</v>
      </c>
      <c r="AH241" s="36">
        <f t="shared" si="83"/>
        <v>66785</v>
      </c>
      <c r="AI241" s="36">
        <f t="shared" si="83"/>
        <v>0</v>
      </c>
    </row>
    <row r="242" spans="1:35">
      <c r="A242" s="6" t="s">
        <v>100</v>
      </c>
      <c r="B242" s="156" t="s">
        <v>312</v>
      </c>
      <c r="C242" s="156"/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  <c r="AA242" s="156"/>
      <c r="AB242" s="161" t="s">
        <v>313</v>
      </c>
      <c r="AC242" s="161"/>
      <c r="AD242" s="161"/>
      <c r="AE242" s="161"/>
      <c r="AF242" s="1">
        <f t="shared" si="83"/>
        <v>1735</v>
      </c>
      <c r="AG242" s="1">
        <f t="shared" si="83"/>
        <v>0</v>
      </c>
      <c r="AH242" s="1">
        <f t="shared" si="83"/>
        <v>1735</v>
      </c>
      <c r="AI242" s="1">
        <f t="shared" si="83"/>
        <v>0</v>
      </c>
    </row>
    <row r="243" spans="1:35">
      <c r="A243" s="6" t="s">
        <v>103</v>
      </c>
      <c r="B243" s="156" t="s">
        <v>314</v>
      </c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  <c r="AA243" s="156"/>
      <c r="AB243" s="161" t="s">
        <v>315</v>
      </c>
      <c r="AC243" s="161"/>
      <c r="AD243" s="161"/>
      <c r="AE243" s="161"/>
      <c r="AF243" s="1">
        <f t="shared" si="83"/>
        <v>250</v>
      </c>
      <c r="AG243" s="1">
        <f t="shared" si="83"/>
        <v>0</v>
      </c>
      <c r="AH243" s="1">
        <f t="shared" si="83"/>
        <v>250</v>
      </c>
      <c r="AI243" s="1">
        <f t="shared" si="83"/>
        <v>0</v>
      </c>
    </row>
    <row r="244" spans="1:35">
      <c r="A244" s="6" t="s">
        <v>106</v>
      </c>
      <c r="B244" s="156" t="s">
        <v>316</v>
      </c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  <c r="AA244" s="156"/>
      <c r="AB244" s="161" t="s">
        <v>317</v>
      </c>
      <c r="AC244" s="161"/>
      <c r="AD244" s="161"/>
      <c r="AE244" s="161"/>
      <c r="AF244" s="1">
        <f t="shared" si="83"/>
        <v>0</v>
      </c>
      <c r="AG244" s="1">
        <f t="shared" si="83"/>
        <v>0</v>
      </c>
      <c r="AH244" s="1">
        <f t="shared" si="83"/>
        <v>0</v>
      </c>
      <c r="AI244" s="1">
        <f t="shared" si="83"/>
        <v>0</v>
      </c>
    </row>
    <row r="245" spans="1:35">
      <c r="A245" s="6" t="s">
        <v>109</v>
      </c>
      <c r="B245" s="156" t="s">
        <v>318</v>
      </c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  <c r="AA245" s="156"/>
      <c r="AB245" s="161" t="s">
        <v>319</v>
      </c>
      <c r="AC245" s="161"/>
      <c r="AD245" s="161"/>
      <c r="AE245" s="161"/>
      <c r="AF245" s="1">
        <f t="shared" si="83"/>
        <v>5429</v>
      </c>
      <c r="AG245" s="1">
        <f t="shared" si="83"/>
        <v>0</v>
      </c>
      <c r="AH245" s="1">
        <f t="shared" si="83"/>
        <v>5429</v>
      </c>
      <c r="AI245" s="1">
        <f t="shared" si="83"/>
        <v>0</v>
      </c>
    </row>
    <row r="246" spans="1:35">
      <c r="A246" s="6" t="s">
        <v>112</v>
      </c>
      <c r="B246" s="156" t="s">
        <v>320</v>
      </c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  <c r="AA246" s="156"/>
      <c r="AB246" s="161" t="s">
        <v>321</v>
      </c>
      <c r="AC246" s="161"/>
      <c r="AD246" s="161"/>
      <c r="AE246" s="161"/>
      <c r="AF246" s="1">
        <f t="shared" si="83"/>
        <v>8268</v>
      </c>
      <c r="AG246" s="1">
        <f t="shared" si="83"/>
        <v>8268</v>
      </c>
      <c r="AH246" s="1">
        <f t="shared" si="83"/>
        <v>0</v>
      </c>
      <c r="AI246" s="1">
        <f t="shared" si="83"/>
        <v>0</v>
      </c>
    </row>
    <row r="247" spans="1:35">
      <c r="A247" s="6" t="s">
        <v>115</v>
      </c>
      <c r="B247" s="156" t="s">
        <v>322</v>
      </c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  <c r="AA247" s="156"/>
      <c r="AB247" s="161" t="s">
        <v>323</v>
      </c>
      <c r="AC247" s="161"/>
      <c r="AD247" s="161"/>
      <c r="AE247" s="161"/>
      <c r="AF247" s="1">
        <f t="shared" si="83"/>
        <v>3693</v>
      </c>
      <c r="AG247" s="1">
        <f t="shared" si="83"/>
        <v>2232</v>
      </c>
      <c r="AH247" s="1">
        <f t="shared" si="83"/>
        <v>1461</v>
      </c>
      <c r="AI247" s="1">
        <f t="shared" si="83"/>
        <v>0</v>
      </c>
    </row>
    <row r="248" spans="1:35">
      <c r="A248" s="6" t="s">
        <v>118</v>
      </c>
      <c r="B248" s="156" t="s">
        <v>324</v>
      </c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  <c r="AA248" s="156"/>
      <c r="AB248" s="161" t="s">
        <v>325</v>
      </c>
      <c r="AC248" s="161"/>
      <c r="AD248" s="161"/>
      <c r="AE248" s="161"/>
      <c r="AF248" s="1">
        <f t="shared" si="83"/>
        <v>0</v>
      </c>
      <c r="AG248" s="1">
        <f t="shared" si="83"/>
        <v>0</v>
      </c>
      <c r="AH248" s="1">
        <f t="shared" si="83"/>
        <v>0</v>
      </c>
      <c r="AI248" s="1">
        <f t="shared" si="83"/>
        <v>0</v>
      </c>
    </row>
    <row r="249" spans="1:35">
      <c r="A249" s="6" t="s">
        <v>121</v>
      </c>
      <c r="B249" s="156" t="s">
        <v>326</v>
      </c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  <c r="AA249" s="156"/>
      <c r="AB249" s="161" t="s">
        <v>327</v>
      </c>
      <c r="AC249" s="161"/>
      <c r="AD249" s="161"/>
      <c r="AE249" s="161"/>
      <c r="AF249" s="1">
        <f t="shared" ref="AF249:AI268" si="84">SUM(AF45,AF147)</f>
        <v>0</v>
      </c>
      <c r="AG249" s="1">
        <f t="shared" si="84"/>
        <v>0</v>
      </c>
      <c r="AH249" s="1">
        <f t="shared" si="84"/>
        <v>0</v>
      </c>
      <c r="AI249" s="1">
        <f t="shared" si="84"/>
        <v>0</v>
      </c>
    </row>
    <row r="250" spans="1:35">
      <c r="A250" s="6">
        <v>42</v>
      </c>
      <c r="B250" s="156" t="s">
        <v>328</v>
      </c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  <c r="AA250" s="156"/>
      <c r="AB250" s="161" t="s">
        <v>329</v>
      </c>
      <c r="AC250" s="161"/>
      <c r="AD250" s="161"/>
      <c r="AE250" s="161"/>
      <c r="AF250" s="1">
        <f t="shared" si="84"/>
        <v>0</v>
      </c>
      <c r="AG250" s="1">
        <f t="shared" si="84"/>
        <v>0</v>
      </c>
      <c r="AH250" s="1">
        <f t="shared" si="84"/>
        <v>0</v>
      </c>
      <c r="AI250" s="1">
        <f t="shared" si="84"/>
        <v>0</v>
      </c>
    </row>
    <row r="251" spans="1:35">
      <c r="A251" s="6">
        <v>43</v>
      </c>
      <c r="B251" s="156" t="s">
        <v>330</v>
      </c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  <c r="AA251" s="156"/>
      <c r="AB251" s="161" t="s">
        <v>331</v>
      </c>
      <c r="AC251" s="161"/>
      <c r="AD251" s="161"/>
      <c r="AE251" s="161"/>
      <c r="AF251" s="1">
        <f t="shared" si="84"/>
        <v>0</v>
      </c>
      <c r="AG251" s="1">
        <f t="shared" si="84"/>
        <v>0</v>
      </c>
      <c r="AH251" s="1">
        <f t="shared" si="84"/>
        <v>0</v>
      </c>
      <c r="AI251" s="1">
        <f t="shared" si="84"/>
        <v>0</v>
      </c>
    </row>
    <row r="252" spans="1:35">
      <c r="A252" s="6">
        <v>44</v>
      </c>
      <c r="B252" s="156" t="s">
        <v>332</v>
      </c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  <c r="AA252" s="156"/>
      <c r="AB252" s="161" t="s">
        <v>333</v>
      </c>
      <c r="AC252" s="161"/>
      <c r="AD252" s="161"/>
      <c r="AE252" s="161"/>
      <c r="AF252" s="1">
        <f t="shared" si="84"/>
        <v>0</v>
      </c>
      <c r="AG252" s="1">
        <f t="shared" si="84"/>
        <v>0</v>
      </c>
      <c r="AH252" s="1">
        <f t="shared" si="84"/>
        <v>0</v>
      </c>
      <c r="AI252" s="1">
        <f t="shared" si="84"/>
        <v>0</v>
      </c>
    </row>
    <row r="253" spans="1:35">
      <c r="A253" s="6">
        <v>45</v>
      </c>
      <c r="B253" s="156" t="s">
        <v>334</v>
      </c>
      <c r="C253" s="156"/>
      <c r="D253" s="15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  <c r="AA253" s="156"/>
      <c r="AB253" s="161" t="s">
        <v>335</v>
      </c>
      <c r="AC253" s="161"/>
      <c r="AD253" s="161"/>
      <c r="AE253" s="161"/>
      <c r="AF253" s="1">
        <f t="shared" si="84"/>
        <v>0</v>
      </c>
      <c r="AG253" s="1">
        <f t="shared" si="84"/>
        <v>0</v>
      </c>
      <c r="AH253" s="1">
        <f t="shared" si="84"/>
        <v>0</v>
      </c>
      <c r="AI253" s="1">
        <f t="shared" si="84"/>
        <v>0</v>
      </c>
    </row>
    <row r="254" spans="1:35">
      <c r="A254" s="6" t="s">
        <v>136</v>
      </c>
      <c r="B254" s="156" t="s">
        <v>336</v>
      </c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  <c r="AA254" s="156"/>
      <c r="AB254" s="161" t="s">
        <v>337</v>
      </c>
      <c r="AC254" s="161"/>
      <c r="AD254" s="161"/>
      <c r="AE254" s="161"/>
      <c r="AF254" s="1">
        <f t="shared" si="84"/>
        <v>0</v>
      </c>
      <c r="AG254" s="1">
        <f t="shared" si="84"/>
        <v>0</v>
      </c>
      <c r="AH254" s="1">
        <f t="shared" si="84"/>
        <v>0</v>
      </c>
      <c r="AI254" s="1">
        <f t="shared" si="84"/>
        <v>0</v>
      </c>
    </row>
    <row r="255" spans="1:35">
      <c r="A255" s="6" t="s">
        <v>139</v>
      </c>
      <c r="B255" s="156" t="s">
        <v>338</v>
      </c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  <c r="AA255" s="156"/>
      <c r="AB255" s="161" t="s">
        <v>339</v>
      </c>
      <c r="AC255" s="161"/>
      <c r="AD255" s="161"/>
      <c r="AE255" s="161"/>
      <c r="AF255" s="1">
        <f t="shared" si="84"/>
        <v>0</v>
      </c>
      <c r="AG255" s="1">
        <f t="shared" si="84"/>
        <v>0</v>
      </c>
      <c r="AH255" s="1">
        <f t="shared" si="84"/>
        <v>0</v>
      </c>
      <c r="AI255" s="1">
        <f t="shared" si="84"/>
        <v>0</v>
      </c>
    </row>
    <row r="256" spans="1:35">
      <c r="A256" s="6" t="s">
        <v>142</v>
      </c>
      <c r="B256" s="156" t="s">
        <v>340</v>
      </c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  <c r="AA256" s="156"/>
      <c r="AB256" s="161" t="s">
        <v>341</v>
      </c>
      <c r="AC256" s="161"/>
      <c r="AD256" s="161"/>
      <c r="AE256" s="161"/>
      <c r="AF256" s="1">
        <f t="shared" si="84"/>
        <v>0</v>
      </c>
      <c r="AG256" s="1">
        <f t="shared" si="84"/>
        <v>0</v>
      </c>
      <c r="AH256" s="1">
        <f t="shared" si="84"/>
        <v>0</v>
      </c>
      <c r="AI256" s="1">
        <f t="shared" si="84"/>
        <v>0</v>
      </c>
    </row>
    <row r="257" spans="1:35">
      <c r="A257" s="5" t="s">
        <v>145</v>
      </c>
      <c r="B257" s="162" t="s">
        <v>342</v>
      </c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2"/>
      <c r="Z257" s="162"/>
      <c r="AA257" s="162"/>
      <c r="AB257" s="160" t="s">
        <v>343</v>
      </c>
      <c r="AC257" s="160"/>
      <c r="AD257" s="160"/>
      <c r="AE257" s="160"/>
      <c r="AF257" s="36">
        <f t="shared" si="84"/>
        <v>19375</v>
      </c>
      <c r="AG257" s="36">
        <f t="shared" si="84"/>
        <v>10500</v>
      </c>
      <c r="AH257" s="36">
        <f t="shared" si="84"/>
        <v>8875</v>
      </c>
      <c r="AI257" s="36">
        <f t="shared" si="84"/>
        <v>0</v>
      </c>
    </row>
    <row r="258" spans="1:35">
      <c r="A258" s="6" t="s">
        <v>148</v>
      </c>
      <c r="B258" s="156" t="s">
        <v>344</v>
      </c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  <c r="AA258" s="156"/>
      <c r="AB258" s="161" t="s">
        <v>345</v>
      </c>
      <c r="AC258" s="161"/>
      <c r="AD258" s="161"/>
      <c r="AE258" s="161"/>
      <c r="AF258" s="1">
        <f t="shared" si="84"/>
        <v>0</v>
      </c>
      <c r="AG258" s="1">
        <f t="shared" si="84"/>
        <v>0</v>
      </c>
      <c r="AH258" s="1">
        <f t="shared" si="84"/>
        <v>0</v>
      </c>
      <c r="AI258" s="1">
        <f t="shared" si="84"/>
        <v>0</v>
      </c>
    </row>
    <row r="259" spans="1:35">
      <c r="A259" s="6" t="s">
        <v>151</v>
      </c>
      <c r="B259" s="156" t="s">
        <v>346</v>
      </c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  <c r="AA259" s="156"/>
      <c r="AB259" s="161" t="s">
        <v>347</v>
      </c>
      <c r="AC259" s="161"/>
      <c r="AD259" s="161"/>
      <c r="AE259" s="161"/>
      <c r="AF259" s="1">
        <f t="shared" si="84"/>
        <v>4700</v>
      </c>
      <c r="AG259" s="1">
        <f t="shared" si="84"/>
        <v>0</v>
      </c>
      <c r="AH259" s="1">
        <f t="shared" si="84"/>
        <v>4700</v>
      </c>
      <c r="AI259" s="1">
        <f t="shared" si="84"/>
        <v>0</v>
      </c>
    </row>
    <row r="260" spans="1:35">
      <c r="A260" s="6" t="s">
        <v>154</v>
      </c>
      <c r="B260" s="156" t="s">
        <v>348</v>
      </c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  <c r="AA260" s="156"/>
      <c r="AB260" s="161" t="s">
        <v>349</v>
      </c>
      <c r="AC260" s="161"/>
      <c r="AD260" s="161"/>
      <c r="AE260" s="161"/>
      <c r="AF260" s="1">
        <f t="shared" si="84"/>
        <v>0</v>
      </c>
      <c r="AG260" s="1">
        <f t="shared" si="84"/>
        <v>0</v>
      </c>
      <c r="AH260" s="1">
        <f t="shared" si="84"/>
        <v>0</v>
      </c>
      <c r="AI260" s="1">
        <f t="shared" si="84"/>
        <v>0</v>
      </c>
    </row>
    <row r="261" spans="1:35">
      <c r="A261" s="6" t="s">
        <v>157</v>
      </c>
      <c r="B261" s="156" t="s">
        <v>350</v>
      </c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  <c r="AA261" s="156"/>
      <c r="AB261" s="161" t="s">
        <v>351</v>
      </c>
      <c r="AC261" s="161"/>
      <c r="AD261" s="161"/>
      <c r="AE261" s="161"/>
      <c r="AF261" s="1">
        <f t="shared" si="84"/>
        <v>0</v>
      </c>
      <c r="AG261" s="1">
        <f t="shared" si="84"/>
        <v>0</v>
      </c>
      <c r="AH261" s="1">
        <f t="shared" si="84"/>
        <v>0</v>
      </c>
      <c r="AI261" s="1">
        <f t="shared" si="84"/>
        <v>0</v>
      </c>
    </row>
    <row r="262" spans="1:35">
      <c r="A262" s="6" t="s">
        <v>160</v>
      </c>
      <c r="B262" s="156" t="s">
        <v>352</v>
      </c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  <c r="AA262" s="156"/>
      <c r="AB262" s="161" t="s">
        <v>353</v>
      </c>
      <c r="AC262" s="161"/>
      <c r="AD262" s="161"/>
      <c r="AE262" s="161"/>
      <c r="AF262" s="1">
        <f t="shared" si="84"/>
        <v>0</v>
      </c>
      <c r="AG262" s="1">
        <f t="shared" si="84"/>
        <v>0</v>
      </c>
      <c r="AH262" s="1">
        <f t="shared" si="84"/>
        <v>0</v>
      </c>
      <c r="AI262" s="1">
        <f t="shared" si="84"/>
        <v>0</v>
      </c>
    </row>
    <row r="263" spans="1:35">
      <c r="A263" s="5" t="s">
        <v>163</v>
      </c>
      <c r="B263" s="153" t="s">
        <v>354</v>
      </c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  <c r="Y263" s="153"/>
      <c r="Z263" s="153"/>
      <c r="AA263" s="153"/>
      <c r="AB263" s="160" t="s">
        <v>355</v>
      </c>
      <c r="AC263" s="160"/>
      <c r="AD263" s="160"/>
      <c r="AE263" s="160"/>
      <c r="AF263" s="36">
        <f t="shared" si="84"/>
        <v>4700</v>
      </c>
      <c r="AG263" s="36">
        <f t="shared" si="84"/>
        <v>0</v>
      </c>
      <c r="AH263" s="36">
        <f t="shared" si="84"/>
        <v>4700</v>
      </c>
      <c r="AI263" s="36">
        <f t="shared" si="84"/>
        <v>0</v>
      </c>
    </row>
    <row r="264" spans="1:35">
      <c r="A264" s="6" t="s">
        <v>356</v>
      </c>
      <c r="B264" s="156" t="s">
        <v>357</v>
      </c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  <c r="AA264" s="156"/>
      <c r="AB264" s="161" t="s">
        <v>358</v>
      </c>
      <c r="AC264" s="161"/>
      <c r="AD264" s="161"/>
      <c r="AE264" s="161"/>
      <c r="AF264" s="1">
        <f t="shared" si="84"/>
        <v>0</v>
      </c>
      <c r="AG264" s="1">
        <f t="shared" si="84"/>
        <v>0</v>
      </c>
      <c r="AH264" s="1">
        <f t="shared" si="84"/>
        <v>0</v>
      </c>
      <c r="AI264" s="1">
        <f t="shared" si="84"/>
        <v>0</v>
      </c>
    </row>
    <row r="265" spans="1:35">
      <c r="A265" s="6" t="s">
        <v>359</v>
      </c>
      <c r="B265" s="156" t="s">
        <v>360</v>
      </c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  <c r="AA265" s="156"/>
      <c r="AB265" s="161" t="s">
        <v>361</v>
      </c>
      <c r="AC265" s="161"/>
      <c r="AD265" s="161"/>
      <c r="AE265" s="161"/>
      <c r="AF265" s="1">
        <f t="shared" si="84"/>
        <v>0</v>
      </c>
      <c r="AG265" s="1">
        <f t="shared" si="84"/>
        <v>0</v>
      </c>
      <c r="AH265" s="1">
        <f t="shared" si="84"/>
        <v>0</v>
      </c>
      <c r="AI265" s="1">
        <f t="shared" si="84"/>
        <v>0</v>
      </c>
    </row>
    <row r="266" spans="1:35">
      <c r="A266" s="6" t="s">
        <v>362</v>
      </c>
      <c r="B266" s="156" t="s">
        <v>363</v>
      </c>
      <c r="C266" s="156"/>
      <c r="D266" s="15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  <c r="AA266" s="156"/>
      <c r="AB266" s="161" t="s">
        <v>364</v>
      </c>
      <c r="AC266" s="161"/>
      <c r="AD266" s="161"/>
      <c r="AE266" s="161"/>
      <c r="AF266" s="1">
        <f t="shared" si="84"/>
        <v>0</v>
      </c>
      <c r="AG266" s="1">
        <f t="shared" si="84"/>
        <v>0</v>
      </c>
      <c r="AH266" s="1">
        <f t="shared" si="84"/>
        <v>0</v>
      </c>
      <c r="AI266" s="1">
        <f t="shared" si="84"/>
        <v>0</v>
      </c>
    </row>
    <row r="267" spans="1:35">
      <c r="A267" s="6" t="s">
        <v>365</v>
      </c>
      <c r="B267" s="155" t="s">
        <v>366</v>
      </c>
      <c r="C267" s="155"/>
      <c r="D267" s="155"/>
      <c r="E267" s="155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  <c r="Y267" s="155"/>
      <c r="Z267" s="155"/>
      <c r="AA267" s="155"/>
      <c r="AB267" s="161" t="s">
        <v>367</v>
      </c>
      <c r="AC267" s="161"/>
      <c r="AD267" s="161"/>
      <c r="AE267" s="161"/>
      <c r="AF267" s="1">
        <f t="shared" si="84"/>
        <v>0</v>
      </c>
      <c r="AG267" s="1">
        <f t="shared" si="84"/>
        <v>0</v>
      </c>
      <c r="AH267" s="1">
        <f t="shared" si="84"/>
        <v>0</v>
      </c>
      <c r="AI267" s="1">
        <f t="shared" si="84"/>
        <v>0</v>
      </c>
    </row>
    <row r="268" spans="1:35">
      <c r="A268" s="6" t="s">
        <v>368</v>
      </c>
      <c r="B268" s="156" t="s">
        <v>369</v>
      </c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  <c r="AA268" s="156"/>
      <c r="AB268" s="161" t="s">
        <v>370</v>
      </c>
      <c r="AC268" s="161"/>
      <c r="AD268" s="161"/>
      <c r="AE268" s="161"/>
      <c r="AF268" s="1">
        <f t="shared" si="84"/>
        <v>65027</v>
      </c>
      <c r="AG268" s="1">
        <f t="shared" si="84"/>
        <v>0</v>
      </c>
      <c r="AH268" s="1">
        <f t="shared" si="84"/>
        <v>65027</v>
      </c>
      <c r="AI268" s="1">
        <f t="shared" si="84"/>
        <v>0</v>
      </c>
    </row>
    <row r="269" spans="1:35">
      <c r="A269" s="5" t="s">
        <v>371</v>
      </c>
      <c r="B269" s="153" t="s">
        <v>372</v>
      </c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  <c r="Y269" s="153"/>
      <c r="Z269" s="153"/>
      <c r="AA269" s="153"/>
      <c r="AB269" s="160" t="s">
        <v>373</v>
      </c>
      <c r="AC269" s="160"/>
      <c r="AD269" s="160"/>
      <c r="AE269" s="160"/>
      <c r="AF269" s="36">
        <f t="shared" ref="AF269:AI288" si="85">SUM(AF65,AF167)</f>
        <v>65027</v>
      </c>
      <c r="AG269" s="36">
        <f t="shared" si="85"/>
        <v>0</v>
      </c>
      <c r="AH269" s="36">
        <f t="shared" si="85"/>
        <v>65027</v>
      </c>
      <c r="AI269" s="36">
        <f t="shared" si="85"/>
        <v>0</v>
      </c>
    </row>
    <row r="270" spans="1:35">
      <c r="A270" s="6" t="s">
        <v>374</v>
      </c>
      <c r="B270" s="156" t="s">
        <v>375</v>
      </c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  <c r="AA270" s="156"/>
      <c r="AB270" s="161" t="s">
        <v>376</v>
      </c>
      <c r="AC270" s="161"/>
      <c r="AD270" s="161"/>
      <c r="AE270" s="161"/>
      <c r="AF270" s="1">
        <f t="shared" si="85"/>
        <v>0</v>
      </c>
      <c r="AG270" s="1">
        <f t="shared" si="85"/>
        <v>0</v>
      </c>
      <c r="AH270" s="1">
        <f t="shared" si="85"/>
        <v>0</v>
      </c>
      <c r="AI270" s="1">
        <f t="shared" si="85"/>
        <v>0</v>
      </c>
    </row>
    <row r="271" spans="1:35">
      <c r="A271" s="6" t="s">
        <v>377</v>
      </c>
      <c r="B271" s="155" t="s">
        <v>378</v>
      </c>
      <c r="C271" s="155"/>
      <c r="D271" s="155"/>
      <c r="E271" s="155"/>
      <c r="F271" s="155"/>
      <c r="G271" s="155"/>
      <c r="H271" s="155"/>
      <c r="I271" s="155"/>
      <c r="J271" s="155"/>
      <c r="K271" s="155"/>
      <c r="L271" s="155"/>
      <c r="M271" s="155"/>
      <c r="N271" s="155"/>
      <c r="O271" s="155"/>
      <c r="P271" s="155"/>
      <c r="Q271" s="155"/>
      <c r="R271" s="155"/>
      <c r="S271" s="155"/>
      <c r="T271" s="155"/>
      <c r="U271" s="155"/>
      <c r="V271" s="155"/>
      <c r="W271" s="155"/>
      <c r="X271" s="155"/>
      <c r="Y271" s="155"/>
      <c r="Z271" s="155"/>
      <c r="AA271" s="155"/>
      <c r="AB271" s="161" t="s">
        <v>379</v>
      </c>
      <c r="AC271" s="161"/>
      <c r="AD271" s="161"/>
      <c r="AE271" s="161"/>
      <c r="AF271" s="1">
        <f t="shared" si="85"/>
        <v>0</v>
      </c>
      <c r="AG271" s="1">
        <f t="shared" si="85"/>
        <v>0</v>
      </c>
      <c r="AH271" s="1">
        <f t="shared" si="85"/>
        <v>0</v>
      </c>
      <c r="AI271" s="1">
        <f t="shared" si="85"/>
        <v>0</v>
      </c>
    </row>
    <row r="272" spans="1:35">
      <c r="A272" s="6" t="s">
        <v>380</v>
      </c>
      <c r="B272" s="155" t="s">
        <v>381</v>
      </c>
      <c r="C272" s="155"/>
      <c r="D272" s="155"/>
      <c r="E272" s="155"/>
      <c r="F272" s="155"/>
      <c r="G272" s="155"/>
      <c r="H272" s="155"/>
      <c r="I272" s="155"/>
      <c r="J272" s="155"/>
      <c r="K272" s="155"/>
      <c r="L272" s="155"/>
      <c r="M272" s="155"/>
      <c r="N272" s="155"/>
      <c r="O272" s="155"/>
      <c r="P272" s="155"/>
      <c r="Q272" s="155"/>
      <c r="R272" s="155"/>
      <c r="S272" s="155"/>
      <c r="T272" s="155"/>
      <c r="U272" s="155"/>
      <c r="V272" s="155"/>
      <c r="W272" s="155"/>
      <c r="X272" s="155"/>
      <c r="Y272" s="155"/>
      <c r="Z272" s="155"/>
      <c r="AA272" s="155"/>
      <c r="AB272" s="161" t="s">
        <v>382</v>
      </c>
      <c r="AC272" s="161"/>
      <c r="AD272" s="161"/>
      <c r="AE272" s="161"/>
      <c r="AF272" s="1">
        <f t="shared" si="85"/>
        <v>0</v>
      </c>
      <c r="AG272" s="1">
        <f t="shared" si="85"/>
        <v>0</v>
      </c>
      <c r="AH272" s="1">
        <f t="shared" si="85"/>
        <v>0</v>
      </c>
      <c r="AI272" s="1">
        <f t="shared" si="85"/>
        <v>0</v>
      </c>
    </row>
    <row r="273" spans="1:35">
      <c r="A273" s="6" t="s">
        <v>383</v>
      </c>
      <c r="B273" s="155" t="s">
        <v>384</v>
      </c>
      <c r="C273" s="155"/>
      <c r="D273" s="155"/>
      <c r="E273" s="155"/>
      <c r="F273" s="155"/>
      <c r="G273" s="155"/>
      <c r="H273" s="155"/>
      <c r="I273" s="155"/>
      <c r="J273" s="155"/>
      <c r="K273" s="155"/>
      <c r="L273" s="155"/>
      <c r="M273" s="155"/>
      <c r="N273" s="155"/>
      <c r="O273" s="155"/>
      <c r="P273" s="155"/>
      <c r="Q273" s="155"/>
      <c r="R273" s="155"/>
      <c r="S273" s="155"/>
      <c r="T273" s="155"/>
      <c r="U273" s="155"/>
      <c r="V273" s="155"/>
      <c r="W273" s="155"/>
      <c r="X273" s="155"/>
      <c r="Y273" s="155"/>
      <c r="Z273" s="155"/>
      <c r="AA273" s="155"/>
      <c r="AB273" s="161" t="s">
        <v>385</v>
      </c>
      <c r="AC273" s="161"/>
      <c r="AD273" s="161"/>
      <c r="AE273" s="161"/>
      <c r="AF273" s="1">
        <f t="shared" si="85"/>
        <v>0</v>
      </c>
      <c r="AG273" s="1">
        <f t="shared" si="85"/>
        <v>0</v>
      </c>
      <c r="AH273" s="1">
        <f t="shared" si="85"/>
        <v>0</v>
      </c>
      <c r="AI273" s="1">
        <f t="shared" si="85"/>
        <v>0</v>
      </c>
    </row>
    <row r="274" spans="1:35">
      <c r="A274" s="6" t="s">
        <v>386</v>
      </c>
      <c r="B274" s="156" t="s">
        <v>387</v>
      </c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  <c r="AA274" s="156"/>
      <c r="AB274" s="161" t="s">
        <v>388</v>
      </c>
      <c r="AC274" s="161"/>
      <c r="AD274" s="161"/>
      <c r="AE274" s="161"/>
      <c r="AF274" s="1">
        <f t="shared" si="85"/>
        <v>500</v>
      </c>
      <c r="AG274" s="1">
        <f t="shared" si="85"/>
        <v>0</v>
      </c>
      <c r="AH274" s="1">
        <f t="shared" si="85"/>
        <v>500</v>
      </c>
      <c r="AI274" s="1">
        <f t="shared" si="85"/>
        <v>0</v>
      </c>
    </row>
    <row r="275" spans="1:35">
      <c r="A275" s="5" t="s">
        <v>389</v>
      </c>
      <c r="B275" s="153" t="s">
        <v>390</v>
      </c>
      <c r="C275" s="153"/>
      <c r="D275" s="153"/>
      <c r="E275" s="153"/>
      <c r="F275" s="153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  <c r="Y275" s="153"/>
      <c r="Z275" s="153"/>
      <c r="AA275" s="153"/>
      <c r="AB275" s="160" t="s">
        <v>391</v>
      </c>
      <c r="AC275" s="160"/>
      <c r="AD275" s="160"/>
      <c r="AE275" s="160"/>
      <c r="AF275" s="36">
        <f t="shared" si="85"/>
        <v>500</v>
      </c>
      <c r="AG275" s="36">
        <f t="shared" si="85"/>
        <v>0</v>
      </c>
      <c r="AH275" s="36">
        <f t="shared" si="85"/>
        <v>500</v>
      </c>
      <c r="AI275" s="36">
        <f t="shared" si="85"/>
        <v>0</v>
      </c>
    </row>
    <row r="276" spans="1:35">
      <c r="A276" s="5" t="s">
        <v>392</v>
      </c>
      <c r="B276" s="159" t="s">
        <v>393</v>
      </c>
      <c r="C276" s="159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9"/>
      <c r="Z276" s="159"/>
      <c r="AA276" s="159"/>
      <c r="AB276" s="160" t="s">
        <v>394</v>
      </c>
      <c r="AC276" s="160"/>
      <c r="AD276" s="160"/>
      <c r="AE276" s="160"/>
      <c r="AF276" s="36">
        <f t="shared" si="85"/>
        <v>216323</v>
      </c>
      <c r="AG276" s="36">
        <f t="shared" si="85"/>
        <v>32653</v>
      </c>
      <c r="AH276" s="36">
        <f t="shared" si="85"/>
        <v>183670</v>
      </c>
      <c r="AI276" s="36">
        <f t="shared" si="85"/>
        <v>0</v>
      </c>
    </row>
    <row r="277" spans="1:35">
      <c r="A277" s="5" t="s">
        <v>705</v>
      </c>
      <c r="B277" s="154" t="s">
        <v>449</v>
      </c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154"/>
      <c r="AA277" s="154"/>
      <c r="AB277" s="155" t="s">
        <v>450</v>
      </c>
      <c r="AC277" s="155"/>
      <c r="AD277" s="155"/>
      <c r="AE277" s="155"/>
      <c r="AF277" s="35">
        <f t="shared" si="85"/>
        <v>0</v>
      </c>
      <c r="AG277" s="35">
        <f t="shared" si="85"/>
        <v>0</v>
      </c>
      <c r="AH277" s="35">
        <f t="shared" si="85"/>
        <v>0</v>
      </c>
      <c r="AI277" s="35">
        <f t="shared" si="85"/>
        <v>0</v>
      </c>
    </row>
    <row r="278" spans="1:35" ht="15" customHeight="1">
      <c r="A278" s="5" t="s">
        <v>706</v>
      </c>
      <c r="B278" s="156" t="s">
        <v>451</v>
      </c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  <c r="AA278" s="156"/>
      <c r="AB278" s="155" t="s">
        <v>452</v>
      </c>
      <c r="AC278" s="155"/>
      <c r="AD278" s="155"/>
      <c r="AE278" s="155"/>
      <c r="AF278" s="35">
        <f t="shared" si="85"/>
        <v>0</v>
      </c>
      <c r="AG278" s="35">
        <f t="shared" si="85"/>
        <v>0</v>
      </c>
      <c r="AH278" s="35">
        <f t="shared" si="85"/>
        <v>0</v>
      </c>
      <c r="AI278" s="35">
        <f t="shared" si="85"/>
        <v>0</v>
      </c>
    </row>
    <row r="279" spans="1:35">
      <c r="A279" s="5" t="s">
        <v>707</v>
      </c>
      <c r="B279" s="154" t="s">
        <v>453</v>
      </c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154"/>
      <c r="AA279" s="154"/>
      <c r="AB279" s="155" t="s">
        <v>454</v>
      </c>
      <c r="AC279" s="155"/>
      <c r="AD279" s="155"/>
      <c r="AE279" s="155"/>
      <c r="AF279" s="35">
        <f t="shared" si="85"/>
        <v>8000</v>
      </c>
      <c r="AG279" s="35">
        <f t="shared" si="85"/>
        <v>0</v>
      </c>
      <c r="AH279" s="35">
        <f t="shared" si="85"/>
        <v>8000</v>
      </c>
      <c r="AI279" s="35">
        <f t="shared" si="85"/>
        <v>0</v>
      </c>
    </row>
    <row r="280" spans="1:35" ht="15" customHeight="1">
      <c r="A280" s="5" t="s">
        <v>708</v>
      </c>
      <c r="B280" s="156" t="s">
        <v>736</v>
      </c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  <c r="AA280" s="156"/>
      <c r="AB280" s="155" t="s">
        <v>455</v>
      </c>
      <c r="AC280" s="155"/>
      <c r="AD280" s="155"/>
      <c r="AE280" s="155"/>
      <c r="AF280" s="35">
        <f t="shared" si="85"/>
        <v>8000</v>
      </c>
      <c r="AG280" s="35">
        <f t="shared" si="85"/>
        <v>0</v>
      </c>
      <c r="AH280" s="35">
        <f t="shared" si="85"/>
        <v>8000</v>
      </c>
      <c r="AI280" s="35">
        <f t="shared" si="85"/>
        <v>0</v>
      </c>
    </row>
    <row r="281" spans="1:35" ht="15" customHeight="1">
      <c r="A281" s="5" t="s">
        <v>709</v>
      </c>
      <c r="B281" s="156" t="s">
        <v>456</v>
      </c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  <c r="AA281" s="156"/>
      <c r="AB281" s="155" t="s">
        <v>457</v>
      </c>
      <c r="AC281" s="155"/>
      <c r="AD281" s="155"/>
      <c r="AE281" s="155"/>
      <c r="AF281" s="35">
        <f t="shared" si="85"/>
        <v>0</v>
      </c>
      <c r="AG281" s="35">
        <f t="shared" si="85"/>
        <v>0</v>
      </c>
      <c r="AH281" s="35">
        <f t="shared" si="85"/>
        <v>0</v>
      </c>
      <c r="AI281" s="35">
        <f t="shared" si="85"/>
        <v>0</v>
      </c>
    </row>
    <row r="282" spans="1:35">
      <c r="A282" s="5" t="s">
        <v>710</v>
      </c>
      <c r="B282" s="154" t="s">
        <v>458</v>
      </c>
      <c r="C282" s="154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4"/>
      <c r="AA282" s="154"/>
      <c r="AB282" s="155" t="s">
        <v>459</v>
      </c>
      <c r="AC282" s="155"/>
      <c r="AD282" s="155"/>
      <c r="AE282" s="155"/>
      <c r="AF282" s="35">
        <f t="shared" si="85"/>
        <v>0</v>
      </c>
      <c r="AG282" s="35">
        <f t="shared" si="85"/>
        <v>0</v>
      </c>
      <c r="AH282" s="35">
        <f t="shared" si="85"/>
        <v>0</v>
      </c>
      <c r="AI282" s="35">
        <f t="shared" si="85"/>
        <v>0</v>
      </c>
    </row>
    <row r="283" spans="1:35" ht="15" customHeight="1">
      <c r="A283" s="5" t="s">
        <v>711</v>
      </c>
      <c r="B283" s="156" t="s">
        <v>460</v>
      </c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  <c r="AA283" s="156"/>
      <c r="AB283" s="155" t="s">
        <v>461</v>
      </c>
      <c r="AC283" s="155"/>
      <c r="AD283" s="155"/>
      <c r="AE283" s="155"/>
      <c r="AF283" s="35">
        <f t="shared" si="85"/>
        <v>0</v>
      </c>
      <c r="AG283" s="35">
        <f t="shared" si="85"/>
        <v>0</v>
      </c>
      <c r="AH283" s="35">
        <f t="shared" si="85"/>
        <v>0</v>
      </c>
      <c r="AI283" s="35">
        <f t="shared" si="85"/>
        <v>0</v>
      </c>
    </row>
    <row r="284" spans="1:35">
      <c r="A284" s="5" t="s">
        <v>712</v>
      </c>
      <c r="B284" s="154" t="s">
        <v>462</v>
      </c>
      <c r="C284" s="154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  <c r="Y284" s="154"/>
      <c r="Z284" s="154"/>
      <c r="AA284" s="154"/>
      <c r="AB284" s="155" t="s">
        <v>463</v>
      </c>
      <c r="AC284" s="155"/>
      <c r="AD284" s="155"/>
      <c r="AE284" s="155"/>
      <c r="AF284" s="35">
        <f t="shared" si="85"/>
        <v>0</v>
      </c>
      <c r="AG284" s="35">
        <f t="shared" si="85"/>
        <v>0</v>
      </c>
      <c r="AH284" s="35">
        <f t="shared" si="85"/>
        <v>0</v>
      </c>
      <c r="AI284" s="35">
        <f t="shared" si="85"/>
        <v>0</v>
      </c>
    </row>
    <row r="285" spans="1:35">
      <c r="A285" s="5" t="s">
        <v>713</v>
      </c>
      <c r="B285" s="154" t="s">
        <v>737</v>
      </c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154"/>
      <c r="AA285" s="154"/>
      <c r="AB285" s="155" t="s">
        <v>464</v>
      </c>
      <c r="AC285" s="155"/>
      <c r="AD285" s="155"/>
      <c r="AE285" s="155"/>
      <c r="AF285" s="35">
        <f t="shared" si="85"/>
        <v>0</v>
      </c>
      <c r="AG285" s="35">
        <f t="shared" si="85"/>
        <v>0</v>
      </c>
      <c r="AH285" s="35">
        <f t="shared" si="85"/>
        <v>0</v>
      </c>
      <c r="AI285" s="35">
        <f t="shared" si="85"/>
        <v>0</v>
      </c>
    </row>
    <row r="286" spans="1:35" ht="15" customHeight="1">
      <c r="A286" s="5" t="s">
        <v>714</v>
      </c>
      <c r="B286" s="155" t="s">
        <v>465</v>
      </c>
      <c r="C286" s="155"/>
      <c r="D286" s="155"/>
      <c r="E286" s="155"/>
      <c r="F286" s="155"/>
      <c r="G286" s="155"/>
      <c r="H286" s="155"/>
      <c r="I286" s="155"/>
      <c r="J286" s="155"/>
      <c r="K286" s="155"/>
      <c r="L286" s="155"/>
      <c r="M286" s="155"/>
      <c r="N286" s="155"/>
      <c r="O286" s="155"/>
      <c r="P286" s="155"/>
      <c r="Q286" s="155"/>
      <c r="R286" s="155"/>
      <c r="S286" s="155"/>
      <c r="T286" s="155"/>
      <c r="U286" s="155"/>
      <c r="V286" s="155"/>
      <c r="W286" s="155"/>
      <c r="X286" s="155"/>
      <c r="Y286" s="155"/>
      <c r="Z286" s="155"/>
      <c r="AA286" s="155"/>
      <c r="AB286" s="155" t="s">
        <v>466</v>
      </c>
      <c r="AC286" s="155"/>
      <c r="AD286" s="155"/>
      <c r="AE286" s="155"/>
      <c r="AF286" s="35">
        <f t="shared" si="85"/>
        <v>0</v>
      </c>
      <c r="AG286" s="35">
        <f t="shared" si="85"/>
        <v>0</v>
      </c>
      <c r="AH286" s="35">
        <f t="shared" si="85"/>
        <v>0</v>
      </c>
      <c r="AI286" s="35">
        <f t="shared" si="85"/>
        <v>0</v>
      </c>
    </row>
    <row r="287" spans="1:35" ht="15" customHeight="1">
      <c r="A287" s="5" t="s">
        <v>715</v>
      </c>
      <c r="B287" s="155" t="s">
        <v>467</v>
      </c>
      <c r="C287" s="155"/>
      <c r="D287" s="155"/>
      <c r="E287" s="155"/>
      <c r="F287" s="155"/>
      <c r="G287" s="155"/>
      <c r="H287" s="155"/>
      <c r="I287" s="155"/>
      <c r="J287" s="155"/>
      <c r="K287" s="155"/>
      <c r="L287" s="155"/>
      <c r="M287" s="155"/>
      <c r="N287" s="155"/>
      <c r="O287" s="155"/>
      <c r="P287" s="155"/>
      <c r="Q287" s="155"/>
      <c r="R287" s="155"/>
      <c r="S287" s="155"/>
      <c r="T287" s="155"/>
      <c r="U287" s="155"/>
      <c r="V287" s="155"/>
      <c r="W287" s="155"/>
      <c r="X287" s="155"/>
      <c r="Y287" s="155"/>
      <c r="Z287" s="155"/>
      <c r="AA287" s="155"/>
      <c r="AB287" s="155" t="s">
        <v>468</v>
      </c>
      <c r="AC287" s="155"/>
      <c r="AD287" s="155"/>
      <c r="AE287" s="155"/>
      <c r="AF287" s="35">
        <f t="shared" si="85"/>
        <v>0</v>
      </c>
      <c r="AG287" s="35">
        <f t="shared" si="85"/>
        <v>0</v>
      </c>
      <c r="AH287" s="35">
        <f t="shared" si="85"/>
        <v>0</v>
      </c>
      <c r="AI287" s="35">
        <f t="shared" si="85"/>
        <v>0</v>
      </c>
    </row>
    <row r="288" spans="1:35" ht="15" customHeight="1">
      <c r="A288" s="5" t="s">
        <v>716</v>
      </c>
      <c r="B288" s="155" t="s">
        <v>738</v>
      </c>
      <c r="C288" s="155"/>
      <c r="D288" s="155"/>
      <c r="E288" s="155"/>
      <c r="F288" s="155"/>
      <c r="G288" s="155"/>
      <c r="H288" s="155"/>
      <c r="I288" s="155"/>
      <c r="J288" s="155"/>
      <c r="K288" s="155"/>
      <c r="L288" s="155"/>
      <c r="M288" s="155"/>
      <c r="N288" s="155"/>
      <c r="O288" s="155"/>
      <c r="P288" s="155"/>
      <c r="Q288" s="155"/>
      <c r="R288" s="155"/>
      <c r="S288" s="155"/>
      <c r="T288" s="155"/>
      <c r="U288" s="155"/>
      <c r="V288" s="155"/>
      <c r="W288" s="155"/>
      <c r="X288" s="155"/>
      <c r="Y288" s="155"/>
      <c r="Z288" s="155"/>
      <c r="AA288" s="155"/>
      <c r="AB288" s="155" t="s">
        <v>469</v>
      </c>
      <c r="AC288" s="155"/>
      <c r="AD288" s="155"/>
      <c r="AE288" s="155"/>
      <c r="AF288" s="35">
        <f t="shared" si="85"/>
        <v>0</v>
      </c>
      <c r="AG288" s="35">
        <f t="shared" si="85"/>
        <v>0</v>
      </c>
      <c r="AH288" s="35">
        <f t="shared" si="85"/>
        <v>0</v>
      </c>
      <c r="AI288" s="35">
        <f t="shared" si="85"/>
        <v>0</v>
      </c>
    </row>
    <row r="289" spans="1:36">
      <c r="A289" s="5" t="s">
        <v>717</v>
      </c>
      <c r="B289" s="154" t="s">
        <v>470</v>
      </c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4"/>
      <c r="AA289" s="154"/>
      <c r="AB289" s="155" t="s">
        <v>471</v>
      </c>
      <c r="AC289" s="155"/>
      <c r="AD289" s="155"/>
      <c r="AE289" s="155"/>
      <c r="AF289" s="35">
        <f t="shared" ref="AF289:AI306" si="86">SUM(AF85,AF187)</f>
        <v>0</v>
      </c>
      <c r="AG289" s="35">
        <f t="shared" si="86"/>
        <v>0</v>
      </c>
      <c r="AH289" s="35">
        <f t="shared" si="86"/>
        <v>0</v>
      </c>
      <c r="AI289" s="35">
        <f t="shared" si="86"/>
        <v>0</v>
      </c>
    </row>
    <row r="290" spans="1:36">
      <c r="A290" s="5" t="s">
        <v>718</v>
      </c>
      <c r="B290" s="154" t="s">
        <v>472</v>
      </c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4"/>
      <c r="AA290" s="154"/>
      <c r="AB290" s="155" t="s">
        <v>473</v>
      </c>
      <c r="AC290" s="155"/>
      <c r="AD290" s="155"/>
      <c r="AE290" s="155"/>
      <c r="AF290" s="35">
        <f t="shared" si="86"/>
        <v>0</v>
      </c>
      <c r="AG290" s="35">
        <f t="shared" si="86"/>
        <v>0</v>
      </c>
      <c r="AH290" s="35">
        <f t="shared" si="86"/>
        <v>0</v>
      </c>
      <c r="AI290" s="35">
        <f t="shared" si="86"/>
        <v>0</v>
      </c>
    </row>
    <row r="291" spans="1:36" s="140" customFormat="1">
      <c r="A291" s="137" t="s">
        <v>719</v>
      </c>
      <c r="B291" s="157" t="s">
        <v>474</v>
      </c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57"/>
      <c r="Z291" s="157"/>
      <c r="AA291" s="157"/>
      <c r="AB291" s="158" t="s">
        <v>475</v>
      </c>
      <c r="AC291" s="158"/>
      <c r="AD291" s="158"/>
      <c r="AE291" s="158"/>
      <c r="AF291" s="138">
        <f t="shared" si="86"/>
        <v>14926</v>
      </c>
      <c r="AG291" s="138">
        <f t="shared" si="86"/>
        <v>14926</v>
      </c>
      <c r="AH291" s="138">
        <f t="shared" si="86"/>
        <v>0</v>
      </c>
      <c r="AI291" s="138">
        <f t="shared" si="86"/>
        <v>0</v>
      </c>
      <c r="AJ291" s="139"/>
    </row>
    <row r="292" spans="1:36">
      <c r="A292" s="5" t="s">
        <v>720</v>
      </c>
      <c r="B292" s="154" t="s">
        <v>476</v>
      </c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154"/>
      <c r="AA292" s="154"/>
      <c r="AB292" s="155" t="s">
        <v>477</v>
      </c>
      <c r="AC292" s="155"/>
      <c r="AD292" s="155"/>
      <c r="AE292" s="155"/>
      <c r="AF292" s="35">
        <f t="shared" si="86"/>
        <v>0</v>
      </c>
      <c r="AG292" s="35">
        <f t="shared" si="86"/>
        <v>0</v>
      </c>
      <c r="AH292" s="35">
        <f t="shared" si="86"/>
        <v>0</v>
      </c>
      <c r="AI292" s="35">
        <f t="shared" si="86"/>
        <v>0</v>
      </c>
    </row>
    <row r="293" spans="1:36" ht="15" customHeight="1">
      <c r="A293" s="5" t="s">
        <v>721</v>
      </c>
      <c r="B293" s="156" t="s">
        <v>478</v>
      </c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  <c r="AA293" s="156"/>
      <c r="AB293" s="155" t="s">
        <v>479</v>
      </c>
      <c r="AC293" s="155"/>
      <c r="AD293" s="155"/>
      <c r="AE293" s="155"/>
      <c r="AF293" s="35">
        <f t="shared" si="86"/>
        <v>0</v>
      </c>
      <c r="AG293" s="35">
        <f t="shared" si="86"/>
        <v>0</v>
      </c>
      <c r="AH293" s="35">
        <f t="shared" si="86"/>
        <v>0</v>
      </c>
      <c r="AI293" s="35">
        <f t="shared" si="86"/>
        <v>0</v>
      </c>
    </row>
    <row r="294" spans="1:36" ht="15" customHeight="1">
      <c r="A294" s="5" t="s">
        <v>722</v>
      </c>
      <c r="B294" s="156" t="s">
        <v>480</v>
      </c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  <c r="AA294" s="156"/>
      <c r="AB294" s="155" t="s">
        <v>481</v>
      </c>
      <c r="AC294" s="155"/>
      <c r="AD294" s="155"/>
      <c r="AE294" s="155"/>
      <c r="AF294" s="35">
        <f t="shared" si="86"/>
        <v>0</v>
      </c>
      <c r="AG294" s="35">
        <f t="shared" si="86"/>
        <v>0</v>
      </c>
      <c r="AH294" s="35">
        <f t="shared" si="86"/>
        <v>0</v>
      </c>
      <c r="AI294" s="35">
        <f t="shared" si="86"/>
        <v>0</v>
      </c>
    </row>
    <row r="295" spans="1:36" ht="15" customHeight="1">
      <c r="A295" s="5" t="s">
        <v>723</v>
      </c>
      <c r="B295" s="156" t="s">
        <v>482</v>
      </c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  <c r="AA295" s="156"/>
      <c r="AB295" s="155" t="s">
        <v>483</v>
      </c>
      <c r="AC295" s="155"/>
      <c r="AD295" s="155"/>
      <c r="AE295" s="155"/>
      <c r="AF295" s="35">
        <f t="shared" si="86"/>
        <v>0</v>
      </c>
      <c r="AG295" s="35">
        <f t="shared" si="86"/>
        <v>0</v>
      </c>
      <c r="AH295" s="35">
        <f t="shared" si="86"/>
        <v>0</v>
      </c>
      <c r="AI295" s="35">
        <f t="shared" si="86"/>
        <v>0</v>
      </c>
    </row>
    <row r="296" spans="1:36" ht="15" customHeight="1">
      <c r="A296" s="5" t="s">
        <v>724</v>
      </c>
      <c r="B296" s="156" t="s">
        <v>739</v>
      </c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  <c r="AA296" s="156"/>
      <c r="AB296" s="155" t="s">
        <v>484</v>
      </c>
      <c r="AC296" s="155"/>
      <c r="AD296" s="155"/>
      <c r="AE296" s="155"/>
      <c r="AF296" s="35">
        <f t="shared" si="86"/>
        <v>0</v>
      </c>
      <c r="AG296" s="35">
        <f t="shared" si="86"/>
        <v>0</v>
      </c>
      <c r="AH296" s="35">
        <f t="shared" si="86"/>
        <v>0</v>
      </c>
      <c r="AI296" s="35">
        <f t="shared" si="86"/>
        <v>0</v>
      </c>
    </row>
    <row r="297" spans="1:36" ht="15" customHeight="1">
      <c r="A297" s="5" t="s">
        <v>725</v>
      </c>
      <c r="B297" s="156" t="s">
        <v>740</v>
      </c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  <c r="AA297" s="156"/>
      <c r="AB297" s="155" t="s">
        <v>485</v>
      </c>
      <c r="AC297" s="155"/>
      <c r="AD297" s="155"/>
      <c r="AE297" s="155"/>
      <c r="AF297" s="35">
        <f t="shared" si="86"/>
        <v>22926</v>
      </c>
      <c r="AG297" s="35">
        <f t="shared" si="86"/>
        <v>14926</v>
      </c>
      <c r="AH297" s="35">
        <f t="shared" si="86"/>
        <v>8000</v>
      </c>
      <c r="AI297" s="35">
        <f t="shared" si="86"/>
        <v>0</v>
      </c>
    </row>
    <row r="298" spans="1:36" ht="15" customHeight="1">
      <c r="A298" s="5" t="s">
        <v>726</v>
      </c>
      <c r="B298" s="156" t="s">
        <v>486</v>
      </c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  <c r="AA298" s="156"/>
      <c r="AB298" s="155" t="s">
        <v>487</v>
      </c>
      <c r="AC298" s="155"/>
      <c r="AD298" s="155"/>
      <c r="AE298" s="155"/>
      <c r="AF298" s="35">
        <f t="shared" si="86"/>
        <v>0</v>
      </c>
      <c r="AG298" s="35">
        <f t="shared" si="86"/>
        <v>0</v>
      </c>
      <c r="AH298" s="35">
        <f t="shared" si="86"/>
        <v>0</v>
      </c>
      <c r="AI298" s="35">
        <f t="shared" si="86"/>
        <v>0</v>
      </c>
    </row>
    <row r="299" spans="1:36" ht="15" customHeight="1">
      <c r="A299" s="5" t="s">
        <v>727</v>
      </c>
      <c r="B299" s="156" t="s">
        <v>488</v>
      </c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  <c r="AA299" s="156"/>
      <c r="AB299" s="155" t="s">
        <v>489</v>
      </c>
      <c r="AC299" s="155"/>
      <c r="AD299" s="155"/>
      <c r="AE299" s="155"/>
      <c r="AF299" s="35">
        <f t="shared" si="86"/>
        <v>0</v>
      </c>
      <c r="AG299" s="35">
        <f t="shared" si="86"/>
        <v>0</v>
      </c>
      <c r="AH299" s="35">
        <f t="shared" si="86"/>
        <v>0</v>
      </c>
      <c r="AI299" s="35">
        <f t="shared" si="86"/>
        <v>0</v>
      </c>
    </row>
    <row r="300" spans="1:36">
      <c r="A300" s="5" t="s">
        <v>728</v>
      </c>
      <c r="B300" s="154" t="s">
        <v>490</v>
      </c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4"/>
      <c r="AA300" s="154"/>
      <c r="AB300" s="155" t="s">
        <v>491</v>
      </c>
      <c r="AC300" s="155"/>
      <c r="AD300" s="155"/>
      <c r="AE300" s="155"/>
      <c r="AF300" s="35">
        <f t="shared" si="86"/>
        <v>0</v>
      </c>
      <c r="AG300" s="35">
        <f t="shared" si="86"/>
        <v>0</v>
      </c>
      <c r="AH300" s="35">
        <f t="shared" si="86"/>
        <v>0</v>
      </c>
      <c r="AI300" s="35">
        <f t="shared" si="86"/>
        <v>0</v>
      </c>
    </row>
    <row r="301" spans="1:36">
      <c r="A301" s="5" t="s">
        <v>729</v>
      </c>
      <c r="B301" s="154" t="s">
        <v>492</v>
      </c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154"/>
      <c r="AA301" s="154"/>
      <c r="AB301" s="155" t="s">
        <v>493</v>
      </c>
      <c r="AC301" s="155"/>
      <c r="AD301" s="155"/>
      <c r="AE301" s="155"/>
      <c r="AF301" s="35">
        <f t="shared" si="86"/>
        <v>0</v>
      </c>
      <c r="AG301" s="35">
        <f t="shared" si="86"/>
        <v>0</v>
      </c>
      <c r="AH301" s="35">
        <f t="shared" si="86"/>
        <v>0</v>
      </c>
      <c r="AI301" s="35">
        <f t="shared" si="86"/>
        <v>0</v>
      </c>
    </row>
    <row r="302" spans="1:36">
      <c r="A302" s="5" t="s">
        <v>730</v>
      </c>
      <c r="B302" s="154" t="s">
        <v>494</v>
      </c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154"/>
      <c r="AA302" s="154"/>
      <c r="AB302" s="155" t="s">
        <v>495</v>
      </c>
      <c r="AC302" s="155"/>
      <c r="AD302" s="155"/>
      <c r="AE302" s="155"/>
      <c r="AF302" s="35">
        <f t="shared" si="86"/>
        <v>0</v>
      </c>
      <c r="AG302" s="35">
        <f t="shared" si="86"/>
        <v>0</v>
      </c>
      <c r="AH302" s="35">
        <f t="shared" si="86"/>
        <v>0</v>
      </c>
      <c r="AI302" s="35">
        <f t="shared" si="86"/>
        <v>0</v>
      </c>
    </row>
    <row r="303" spans="1:36">
      <c r="A303" s="5" t="s">
        <v>731</v>
      </c>
      <c r="B303" s="154" t="s">
        <v>741</v>
      </c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154"/>
      <c r="AA303" s="154"/>
      <c r="AB303" s="155" t="s">
        <v>496</v>
      </c>
      <c r="AC303" s="155"/>
      <c r="AD303" s="155"/>
      <c r="AE303" s="155"/>
      <c r="AF303" s="35">
        <f t="shared" si="86"/>
        <v>0</v>
      </c>
      <c r="AG303" s="35">
        <f t="shared" si="86"/>
        <v>0</v>
      </c>
      <c r="AH303" s="35">
        <f t="shared" si="86"/>
        <v>0</v>
      </c>
      <c r="AI303" s="35">
        <f t="shared" si="86"/>
        <v>0</v>
      </c>
    </row>
    <row r="304" spans="1:36" ht="15" customHeight="1">
      <c r="A304" s="5" t="s">
        <v>732</v>
      </c>
      <c r="B304" s="156" t="s">
        <v>497</v>
      </c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  <c r="AA304" s="156"/>
      <c r="AB304" s="155" t="s">
        <v>498</v>
      </c>
      <c r="AC304" s="155"/>
      <c r="AD304" s="155"/>
      <c r="AE304" s="155"/>
      <c r="AF304" s="35">
        <f t="shared" si="86"/>
        <v>0</v>
      </c>
      <c r="AG304" s="35">
        <f t="shared" si="86"/>
        <v>0</v>
      </c>
      <c r="AH304" s="35">
        <f t="shared" si="86"/>
        <v>0</v>
      </c>
      <c r="AI304" s="35">
        <f t="shared" si="86"/>
        <v>0</v>
      </c>
    </row>
    <row r="305" spans="1:35" ht="15" customHeight="1">
      <c r="A305" s="5" t="s">
        <v>733</v>
      </c>
      <c r="B305" s="156" t="s">
        <v>499</v>
      </c>
      <c r="C305" s="156"/>
      <c r="D305" s="15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  <c r="AA305" s="156"/>
      <c r="AB305" s="155" t="s">
        <v>500</v>
      </c>
      <c r="AC305" s="155"/>
      <c r="AD305" s="155"/>
      <c r="AE305" s="155"/>
      <c r="AF305" s="35">
        <f t="shared" si="86"/>
        <v>0</v>
      </c>
      <c r="AG305" s="35">
        <f t="shared" si="86"/>
        <v>0</v>
      </c>
      <c r="AH305" s="35">
        <f t="shared" si="86"/>
        <v>0</v>
      </c>
      <c r="AI305" s="35">
        <f t="shared" si="86"/>
        <v>0</v>
      </c>
    </row>
    <row r="306" spans="1:35">
      <c r="A306" s="5" t="s">
        <v>734</v>
      </c>
      <c r="B306" s="152" t="s">
        <v>742</v>
      </c>
      <c r="C306" s="152"/>
      <c r="D306" s="152"/>
      <c r="E306" s="152"/>
      <c r="F306" s="152"/>
      <c r="G306" s="152"/>
      <c r="H306" s="152"/>
      <c r="I306" s="152"/>
      <c r="J306" s="152"/>
      <c r="K306" s="152"/>
      <c r="L306" s="152"/>
      <c r="M306" s="152"/>
      <c r="N306" s="152"/>
      <c r="O306" s="152"/>
      <c r="P306" s="152"/>
      <c r="Q306" s="152"/>
      <c r="R306" s="152"/>
      <c r="S306" s="152"/>
      <c r="T306" s="152"/>
      <c r="U306" s="152"/>
      <c r="V306" s="152"/>
      <c r="W306" s="152"/>
      <c r="X306" s="152"/>
      <c r="Y306" s="152"/>
      <c r="Z306" s="152"/>
      <c r="AA306" s="152"/>
      <c r="AB306" s="153" t="s">
        <v>501</v>
      </c>
      <c r="AC306" s="153"/>
      <c r="AD306" s="153"/>
      <c r="AE306" s="153"/>
      <c r="AF306" s="53">
        <f t="shared" si="86"/>
        <v>22926</v>
      </c>
      <c r="AG306" s="53">
        <f t="shared" si="86"/>
        <v>14926</v>
      </c>
      <c r="AH306" s="53">
        <f t="shared" si="86"/>
        <v>8000</v>
      </c>
      <c r="AI306" s="53">
        <f t="shared" si="86"/>
        <v>0</v>
      </c>
    </row>
    <row r="307" spans="1:35">
      <c r="A307" s="5" t="s">
        <v>735</v>
      </c>
      <c r="B307" s="172" t="s">
        <v>743</v>
      </c>
      <c r="C307" s="173"/>
      <c r="D307" s="173"/>
      <c r="E307" s="173"/>
      <c r="F307" s="173"/>
      <c r="G307" s="173"/>
      <c r="H307" s="173"/>
      <c r="I307" s="173"/>
      <c r="J307" s="173"/>
      <c r="K307" s="17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  <c r="AA307" s="114"/>
      <c r="AB307" s="117" t="s">
        <v>752</v>
      </c>
      <c r="AC307" s="117"/>
      <c r="AD307" s="117"/>
      <c r="AE307" s="117"/>
      <c r="AF307" s="120">
        <f>SUM(AF276,AF306)</f>
        <v>239249</v>
      </c>
      <c r="AG307" s="120">
        <f t="shared" ref="AG307" si="87">SUM(AG276,AG306)</f>
        <v>47579</v>
      </c>
      <c r="AH307" s="120">
        <f t="shared" ref="AH307" si="88">SUM(AH276,AH306)</f>
        <v>191670</v>
      </c>
      <c r="AI307" s="120">
        <f t="shared" ref="AI307" si="89">SUM(AI276,AI306)</f>
        <v>0</v>
      </c>
    </row>
  </sheetData>
  <sheetProtection password="F799" sheet="1" objects="1" scenarios="1"/>
  <mergeCells count="605">
    <mergeCell ref="A1:AI1"/>
    <mergeCell ref="B103:K103"/>
    <mergeCell ref="B205:K205"/>
    <mergeCell ref="B307:K307"/>
    <mergeCell ref="B16:AA16"/>
    <mergeCell ref="AB16:AE16"/>
    <mergeCell ref="B17:AA17"/>
    <mergeCell ref="B14:AA14"/>
    <mergeCell ref="AB14:AE14"/>
    <mergeCell ref="B15:AA15"/>
    <mergeCell ref="AB15:AE15"/>
    <mergeCell ref="B12:AA12"/>
    <mergeCell ref="AB12:AE12"/>
    <mergeCell ref="B13:AA13"/>
    <mergeCell ref="AB13:AE13"/>
    <mergeCell ref="B4:AA4"/>
    <mergeCell ref="AB4:AE4"/>
    <mergeCell ref="B6:AA6"/>
    <mergeCell ref="AB6:AE6"/>
    <mergeCell ref="B7:AA7"/>
    <mergeCell ref="AB7:AE7"/>
    <mergeCell ref="B11:AA11"/>
    <mergeCell ref="AB11:AE11"/>
    <mergeCell ref="B8:AA8"/>
    <mergeCell ref="AB8:AE8"/>
    <mergeCell ref="B9:AA9"/>
    <mergeCell ref="AB9:AE9"/>
    <mergeCell ref="B5:AA5"/>
    <mergeCell ref="AB5:AE5"/>
    <mergeCell ref="B10:AA10"/>
    <mergeCell ref="AB10:AE10"/>
    <mergeCell ref="B20:AA20"/>
    <mergeCell ref="AB20:AE20"/>
    <mergeCell ref="B21:AA21"/>
    <mergeCell ref="AB21:AE21"/>
    <mergeCell ref="B18:AA18"/>
    <mergeCell ref="AB18:AE18"/>
    <mergeCell ref="B19:AA19"/>
    <mergeCell ref="AB19:AE19"/>
    <mergeCell ref="AB17:AE17"/>
    <mergeCell ref="B26:AA26"/>
    <mergeCell ref="AB26:AE26"/>
    <mergeCell ref="B27:AA27"/>
    <mergeCell ref="AB27:AE27"/>
    <mergeCell ref="B24:AA24"/>
    <mergeCell ref="AB24:AE24"/>
    <mergeCell ref="B25:AA25"/>
    <mergeCell ref="AB25:AE25"/>
    <mergeCell ref="B22:AA22"/>
    <mergeCell ref="AB22:AE22"/>
    <mergeCell ref="B23:AA23"/>
    <mergeCell ref="AB23:AE23"/>
    <mergeCell ref="B32:AA32"/>
    <mergeCell ref="AB32:AE32"/>
    <mergeCell ref="B33:AA33"/>
    <mergeCell ref="AB33:AE33"/>
    <mergeCell ref="B30:AA30"/>
    <mergeCell ref="AB30:AE30"/>
    <mergeCell ref="B31:AA31"/>
    <mergeCell ref="AB31:AE31"/>
    <mergeCell ref="B28:AA28"/>
    <mergeCell ref="AB28:AE28"/>
    <mergeCell ref="B29:AA29"/>
    <mergeCell ref="AB29:AE29"/>
    <mergeCell ref="AB38:AE38"/>
    <mergeCell ref="B39:AA39"/>
    <mergeCell ref="AB39:AE39"/>
    <mergeCell ref="B36:AA36"/>
    <mergeCell ref="AB36:AE36"/>
    <mergeCell ref="B37:AA37"/>
    <mergeCell ref="AB37:AE37"/>
    <mergeCell ref="B34:AA34"/>
    <mergeCell ref="AB34:AE34"/>
    <mergeCell ref="B35:AA35"/>
    <mergeCell ref="AB35:AE35"/>
    <mergeCell ref="B72:AA72"/>
    <mergeCell ref="AB72:AE72"/>
    <mergeCell ref="B69:AA69"/>
    <mergeCell ref="AB69:AE69"/>
    <mergeCell ref="B70:AA70"/>
    <mergeCell ref="AB70:AE70"/>
    <mergeCell ref="B60:AA60"/>
    <mergeCell ref="AB60:AE60"/>
    <mergeCell ref="B62:AA62"/>
    <mergeCell ref="B68:AA68"/>
    <mergeCell ref="AB68:AE68"/>
    <mergeCell ref="AB62:AE62"/>
    <mergeCell ref="B67:AA67"/>
    <mergeCell ref="AB67:AE67"/>
    <mergeCell ref="B65:AA65"/>
    <mergeCell ref="AB65:AE65"/>
    <mergeCell ref="B66:AA66"/>
    <mergeCell ref="AB66:AE66"/>
    <mergeCell ref="B63:AA63"/>
    <mergeCell ref="AB63:AE63"/>
    <mergeCell ref="B64:AA64"/>
    <mergeCell ref="B61:AA61"/>
    <mergeCell ref="AB61:AE61"/>
    <mergeCell ref="B54:AA54"/>
    <mergeCell ref="AB54:AE54"/>
    <mergeCell ref="B55:AA55"/>
    <mergeCell ref="AB55:AE55"/>
    <mergeCell ref="B50:AA50"/>
    <mergeCell ref="AB50:AE50"/>
    <mergeCell ref="B52:AA52"/>
    <mergeCell ref="B71:AA71"/>
    <mergeCell ref="AB71:AE71"/>
    <mergeCell ref="AB52:AE52"/>
    <mergeCell ref="B51:AA51"/>
    <mergeCell ref="AB51:AE51"/>
    <mergeCell ref="B53:AA53"/>
    <mergeCell ref="AB53:AE53"/>
    <mergeCell ref="AB64:AE64"/>
    <mergeCell ref="B58:AA58"/>
    <mergeCell ref="AB58:AE58"/>
    <mergeCell ref="B59:AA59"/>
    <mergeCell ref="AB59:AE59"/>
    <mergeCell ref="B56:AA56"/>
    <mergeCell ref="AB56:AE56"/>
    <mergeCell ref="B57:AA57"/>
    <mergeCell ref="AB57:AE57"/>
    <mergeCell ref="AH3:AI3"/>
    <mergeCell ref="B3:D3"/>
    <mergeCell ref="A2:AI2"/>
    <mergeCell ref="AB48:AE48"/>
    <mergeCell ref="AB49:AE49"/>
    <mergeCell ref="B48:AA48"/>
    <mergeCell ref="B49:AA49"/>
    <mergeCell ref="AB45:AE45"/>
    <mergeCell ref="B46:AA46"/>
    <mergeCell ref="AB46:AE46"/>
    <mergeCell ref="B44:AA44"/>
    <mergeCell ref="AB44:AE44"/>
    <mergeCell ref="B47:AA47"/>
    <mergeCell ref="AB47:AE47"/>
    <mergeCell ref="B45:AA45"/>
    <mergeCell ref="B42:AA42"/>
    <mergeCell ref="AB42:AE42"/>
    <mergeCell ref="B43:AA43"/>
    <mergeCell ref="AB43:AE43"/>
    <mergeCell ref="B40:AA40"/>
    <mergeCell ref="AB40:AE40"/>
    <mergeCell ref="B41:AA41"/>
    <mergeCell ref="AB41:AE41"/>
    <mergeCell ref="B38:AA38"/>
    <mergeCell ref="B77:AA77"/>
    <mergeCell ref="AB77:AE77"/>
    <mergeCell ref="B78:AA78"/>
    <mergeCell ref="AB78:AE78"/>
    <mergeCell ref="B79:AA79"/>
    <mergeCell ref="AB79:AE79"/>
    <mergeCell ref="B80:AA80"/>
    <mergeCell ref="AB80:AE80"/>
    <mergeCell ref="B81:AA81"/>
    <mergeCell ref="AB81:AE81"/>
    <mergeCell ref="B82:AA82"/>
    <mergeCell ref="AB82:AE82"/>
    <mergeCell ref="B83:AA83"/>
    <mergeCell ref="AB83:AE83"/>
    <mergeCell ref="B84:AA84"/>
    <mergeCell ref="AB84:AE84"/>
    <mergeCell ref="B85:AA85"/>
    <mergeCell ref="AB85:AE85"/>
    <mergeCell ref="B86:AA86"/>
    <mergeCell ref="AB86:AE86"/>
    <mergeCell ref="B87:AA87"/>
    <mergeCell ref="AB87:AE87"/>
    <mergeCell ref="B88:AA88"/>
    <mergeCell ref="AB88:AE88"/>
    <mergeCell ref="B89:AA89"/>
    <mergeCell ref="AB89:AE89"/>
    <mergeCell ref="B90:AA90"/>
    <mergeCell ref="AB90:AE90"/>
    <mergeCell ref="B91:AA91"/>
    <mergeCell ref="AB91:AE91"/>
    <mergeCell ref="B92:AA92"/>
    <mergeCell ref="AB92:AE92"/>
    <mergeCell ref="B93:AA93"/>
    <mergeCell ref="AB93:AE93"/>
    <mergeCell ref="B94:AA94"/>
    <mergeCell ref="AB94:AE94"/>
    <mergeCell ref="B95:AA95"/>
    <mergeCell ref="AB95:AE95"/>
    <mergeCell ref="B96:AA96"/>
    <mergeCell ref="AB96:AE96"/>
    <mergeCell ref="B102:AA102"/>
    <mergeCell ref="AB102:AE102"/>
    <mergeCell ref="B97:AA97"/>
    <mergeCell ref="AB97:AE97"/>
    <mergeCell ref="B98:AA98"/>
    <mergeCell ref="AB98:AE98"/>
    <mergeCell ref="B99:AA99"/>
    <mergeCell ref="AB99:AE99"/>
    <mergeCell ref="B100:AA100"/>
    <mergeCell ref="AB100:AE100"/>
    <mergeCell ref="B101:AA101"/>
    <mergeCell ref="AB101:AE101"/>
    <mergeCell ref="B106:AA106"/>
    <mergeCell ref="AB106:AE106"/>
    <mergeCell ref="B107:AA107"/>
    <mergeCell ref="AB107:AE107"/>
    <mergeCell ref="B108:AA108"/>
    <mergeCell ref="AB108:AE108"/>
    <mergeCell ref="B109:AA109"/>
    <mergeCell ref="AB109:AE109"/>
    <mergeCell ref="B110:AA110"/>
    <mergeCell ref="AB110:AE110"/>
    <mergeCell ref="B111:AA111"/>
    <mergeCell ref="AB111:AE111"/>
    <mergeCell ref="B112:AA112"/>
    <mergeCell ref="AB112:AE112"/>
    <mergeCell ref="B113:AA113"/>
    <mergeCell ref="AB113:AE113"/>
    <mergeCell ref="B114:AA114"/>
    <mergeCell ref="AB114:AE114"/>
    <mergeCell ref="B115:AA115"/>
    <mergeCell ref="AB115:AE115"/>
    <mergeCell ref="B116:AA116"/>
    <mergeCell ref="AB116:AE116"/>
    <mergeCell ref="B117:AA117"/>
    <mergeCell ref="AB117:AE117"/>
    <mergeCell ref="B118:AA118"/>
    <mergeCell ref="AB118:AE118"/>
    <mergeCell ref="B119:AA119"/>
    <mergeCell ref="AB119:AE119"/>
    <mergeCell ref="B120:AA120"/>
    <mergeCell ref="AB120:AE120"/>
    <mergeCell ref="B121:AA121"/>
    <mergeCell ref="AB121:AE121"/>
    <mergeCell ref="B122:AA122"/>
    <mergeCell ref="AB122:AE122"/>
    <mergeCell ref="B123:AA123"/>
    <mergeCell ref="AB123:AE123"/>
    <mergeCell ref="B124:AA124"/>
    <mergeCell ref="AB124:AE124"/>
    <mergeCell ref="B125:AA125"/>
    <mergeCell ref="AB125:AE125"/>
    <mergeCell ref="B126:AA126"/>
    <mergeCell ref="AB126:AE126"/>
    <mergeCell ref="B127:AA127"/>
    <mergeCell ref="AB127:AE127"/>
    <mergeCell ref="B128:AA128"/>
    <mergeCell ref="AB128:AE128"/>
    <mergeCell ref="B129:AA129"/>
    <mergeCell ref="AB129:AE129"/>
    <mergeCell ref="B130:AA130"/>
    <mergeCell ref="AB130:AE130"/>
    <mergeCell ref="B131:AA131"/>
    <mergeCell ref="AB131:AE131"/>
    <mergeCell ref="B132:AA132"/>
    <mergeCell ref="AB132:AE132"/>
    <mergeCell ref="B133:AA133"/>
    <mergeCell ref="AB133:AE133"/>
    <mergeCell ref="B134:AA134"/>
    <mergeCell ref="AB134:AE134"/>
    <mergeCell ref="B135:AA135"/>
    <mergeCell ref="AB135:AE135"/>
    <mergeCell ref="B141:AA141"/>
    <mergeCell ref="AB141:AE141"/>
    <mergeCell ref="B145:AA145"/>
    <mergeCell ref="AB145:AE145"/>
    <mergeCell ref="B146:AA146"/>
    <mergeCell ref="AB146:AE146"/>
    <mergeCell ref="B147:AA147"/>
    <mergeCell ref="AB147:AE147"/>
    <mergeCell ref="B136:AA136"/>
    <mergeCell ref="AB136:AE136"/>
    <mergeCell ref="B137:AA137"/>
    <mergeCell ref="AB137:AE137"/>
    <mergeCell ref="B138:AA138"/>
    <mergeCell ref="AB138:AE138"/>
    <mergeCell ref="B139:AA139"/>
    <mergeCell ref="AB139:AE139"/>
    <mergeCell ref="B140:AA140"/>
    <mergeCell ref="AB140:AE140"/>
    <mergeCell ref="B148:AA148"/>
    <mergeCell ref="AB148:AE148"/>
    <mergeCell ref="B149:AA149"/>
    <mergeCell ref="AB149:AE149"/>
    <mergeCell ref="B150:AA150"/>
    <mergeCell ref="AB150:AE150"/>
    <mergeCell ref="B151:AA151"/>
    <mergeCell ref="AB151:AE151"/>
    <mergeCell ref="B152:AA152"/>
    <mergeCell ref="AB152:AE152"/>
    <mergeCell ref="B153:AA153"/>
    <mergeCell ref="AB153:AE153"/>
    <mergeCell ref="B154:AA154"/>
    <mergeCell ref="AB154:AE154"/>
    <mergeCell ref="B155:AA155"/>
    <mergeCell ref="AB155:AE155"/>
    <mergeCell ref="B156:AA156"/>
    <mergeCell ref="AB156:AE156"/>
    <mergeCell ref="B157:AA157"/>
    <mergeCell ref="AB157:AE157"/>
    <mergeCell ref="B158:AA158"/>
    <mergeCell ref="AB158:AE158"/>
    <mergeCell ref="B159:AA159"/>
    <mergeCell ref="AB159:AE159"/>
    <mergeCell ref="B160:AA160"/>
    <mergeCell ref="AB160:AE160"/>
    <mergeCell ref="B161:AA161"/>
    <mergeCell ref="AB161:AE161"/>
    <mergeCell ref="B162:AA162"/>
    <mergeCell ref="AB162:AE162"/>
    <mergeCell ref="B163:AA163"/>
    <mergeCell ref="AB163:AE163"/>
    <mergeCell ref="B164:AA164"/>
    <mergeCell ref="AB164:AE164"/>
    <mergeCell ref="B165:AA165"/>
    <mergeCell ref="AB165:AE165"/>
    <mergeCell ref="B166:AA166"/>
    <mergeCell ref="AB166:AE166"/>
    <mergeCell ref="B167:AA167"/>
    <mergeCell ref="AB167:AE167"/>
    <mergeCell ref="B173:AA173"/>
    <mergeCell ref="AB173:AE173"/>
    <mergeCell ref="B174:AA174"/>
    <mergeCell ref="AB174:AE174"/>
    <mergeCell ref="B168:AA168"/>
    <mergeCell ref="AB168:AE168"/>
    <mergeCell ref="B169:AA169"/>
    <mergeCell ref="AB169:AE169"/>
    <mergeCell ref="B170:AA170"/>
    <mergeCell ref="AB170:AE170"/>
    <mergeCell ref="B171:AA171"/>
    <mergeCell ref="AB171:AE171"/>
    <mergeCell ref="B172:AA172"/>
    <mergeCell ref="AB172:AE172"/>
    <mergeCell ref="B175:AA175"/>
    <mergeCell ref="AB175:AE175"/>
    <mergeCell ref="B176:AA176"/>
    <mergeCell ref="AB176:AE176"/>
    <mergeCell ref="B177:AA177"/>
    <mergeCell ref="AB177:AE177"/>
    <mergeCell ref="B178:AA178"/>
    <mergeCell ref="AB178:AE178"/>
    <mergeCell ref="B179:AA179"/>
    <mergeCell ref="AB179:AE179"/>
    <mergeCell ref="B180:AA180"/>
    <mergeCell ref="AB180:AE180"/>
    <mergeCell ref="B181:AA181"/>
    <mergeCell ref="AB181:AE181"/>
    <mergeCell ref="B182:AA182"/>
    <mergeCell ref="AB182:AE182"/>
    <mergeCell ref="B183:AA183"/>
    <mergeCell ref="AB183:AE183"/>
    <mergeCell ref="B184:AA184"/>
    <mergeCell ref="AB184:AE184"/>
    <mergeCell ref="B192:AA192"/>
    <mergeCell ref="AB192:AE192"/>
    <mergeCell ref="B193:AA193"/>
    <mergeCell ref="AB193:AE193"/>
    <mergeCell ref="B194:AA194"/>
    <mergeCell ref="AB194:AE194"/>
    <mergeCell ref="B185:AA185"/>
    <mergeCell ref="AB185:AE185"/>
    <mergeCell ref="B186:AA186"/>
    <mergeCell ref="AB186:AE186"/>
    <mergeCell ref="B187:AA187"/>
    <mergeCell ref="AB187:AE187"/>
    <mergeCell ref="B188:AA188"/>
    <mergeCell ref="AB188:AE188"/>
    <mergeCell ref="B189:AA189"/>
    <mergeCell ref="AB189:AE189"/>
    <mergeCell ref="B210:AA210"/>
    <mergeCell ref="AB210:AE210"/>
    <mergeCell ref="B73:AA73"/>
    <mergeCell ref="AB73:AE73"/>
    <mergeCell ref="B74:AA74"/>
    <mergeCell ref="AB74:AE74"/>
    <mergeCell ref="B75:AA75"/>
    <mergeCell ref="AB75:AE75"/>
    <mergeCell ref="B76:AA76"/>
    <mergeCell ref="AB76:AE76"/>
    <mergeCell ref="B105:D105"/>
    <mergeCell ref="B208:AA208"/>
    <mergeCell ref="AB208:AE208"/>
    <mergeCell ref="B209:AA209"/>
    <mergeCell ref="AB209:AE209"/>
    <mergeCell ref="B200:AA200"/>
    <mergeCell ref="AB200:AE200"/>
    <mergeCell ref="B201:AA201"/>
    <mergeCell ref="AB201:AE201"/>
    <mergeCell ref="B202:AA202"/>
    <mergeCell ref="AB202:AE202"/>
    <mergeCell ref="B203:AA203"/>
    <mergeCell ref="B191:AA191"/>
    <mergeCell ref="AB191:AE191"/>
    <mergeCell ref="AH105:AI105"/>
    <mergeCell ref="B142:AA142"/>
    <mergeCell ref="AB142:AE142"/>
    <mergeCell ref="B143:AA143"/>
    <mergeCell ref="AB143:AE143"/>
    <mergeCell ref="B144:AA144"/>
    <mergeCell ref="AB144:AE144"/>
    <mergeCell ref="B207:D207"/>
    <mergeCell ref="AH207:AI207"/>
    <mergeCell ref="AB203:AE203"/>
    <mergeCell ref="B204:AA204"/>
    <mergeCell ref="AB204:AE204"/>
    <mergeCell ref="B195:AA195"/>
    <mergeCell ref="AB195:AE195"/>
    <mergeCell ref="B196:AA196"/>
    <mergeCell ref="AB196:AE196"/>
    <mergeCell ref="B197:AA197"/>
    <mergeCell ref="AB197:AE197"/>
    <mergeCell ref="B198:AA198"/>
    <mergeCell ref="AB198:AE198"/>
    <mergeCell ref="B199:AA199"/>
    <mergeCell ref="AB199:AE199"/>
    <mergeCell ref="B190:AA190"/>
    <mergeCell ref="AB190:AE190"/>
    <mergeCell ref="B211:AA211"/>
    <mergeCell ref="AB211:AE211"/>
    <mergeCell ref="B212:AA212"/>
    <mergeCell ref="AB212:AE212"/>
    <mergeCell ref="B213:AA213"/>
    <mergeCell ref="AB213:AE213"/>
    <mergeCell ref="B214:AA214"/>
    <mergeCell ref="AB214:AE214"/>
    <mergeCell ref="B215:AA215"/>
    <mergeCell ref="AB215:AE215"/>
    <mergeCell ref="B216:AA216"/>
    <mergeCell ref="AB216:AE216"/>
    <mergeCell ref="B217:AA217"/>
    <mergeCell ref="AB217:AE217"/>
    <mergeCell ref="B218:AA218"/>
    <mergeCell ref="AB218:AE218"/>
    <mergeCell ref="B219:AA219"/>
    <mergeCell ref="AB219:AE219"/>
    <mergeCell ref="B220:AA220"/>
    <mergeCell ref="AB220:AE220"/>
    <mergeCell ref="B221:AA221"/>
    <mergeCell ref="AB221:AE221"/>
    <mergeCell ref="B222:AA222"/>
    <mergeCell ref="AB222:AE222"/>
    <mergeCell ref="B223:AA223"/>
    <mergeCell ref="AB223:AE223"/>
    <mergeCell ref="B224:AA224"/>
    <mergeCell ref="AB224:AE224"/>
    <mergeCell ref="B225:AA225"/>
    <mergeCell ref="AB225:AE225"/>
    <mergeCell ref="B226:AA226"/>
    <mergeCell ref="AB226:AE226"/>
    <mergeCell ref="B227:AA227"/>
    <mergeCell ref="AB227:AE227"/>
    <mergeCell ref="B228:AA228"/>
    <mergeCell ref="AB228:AE228"/>
    <mergeCell ref="B229:AA229"/>
    <mergeCell ref="AB229:AE229"/>
    <mergeCell ref="B230:AA230"/>
    <mergeCell ref="AB230:AE230"/>
    <mergeCell ref="B231:AA231"/>
    <mergeCell ref="AB231:AE231"/>
    <mergeCell ref="B232:AA232"/>
    <mergeCell ref="AB232:AE232"/>
    <mergeCell ref="B233:AA233"/>
    <mergeCell ref="AB233:AE233"/>
    <mergeCell ref="B234:AA234"/>
    <mergeCell ref="AB234:AE234"/>
    <mergeCell ref="B235:AA235"/>
    <mergeCell ref="AB235:AE235"/>
    <mergeCell ref="B236:AA236"/>
    <mergeCell ref="AB236:AE236"/>
    <mergeCell ref="B237:AA237"/>
    <mergeCell ref="AB237:AE237"/>
    <mergeCell ref="B238:AA238"/>
    <mergeCell ref="AB238:AE238"/>
    <mergeCell ref="B239:AA239"/>
    <mergeCell ref="AB239:AE239"/>
    <mergeCell ref="B240:AA240"/>
    <mergeCell ref="AB240:AE240"/>
    <mergeCell ref="B241:AA241"/>
    <mergeCell ref="AB241:AE241"/>
    <mergeCell ref="B242:AA242"/>
    <mergeCell ref="AB242:AE242"/>
    <mergeCell ref="B243:AA243"/>
    <mergeCell ref="AB243:AE243"/>
    <mergeCell ref="B244:AA244"/>
    <mergeCell ref="AB244:AE244"/>
    <mergeCell ref="B245:AA245"/>
    <mergeCell ref="AB245:AE245"/>
    <mergeCell ref="B246:AA246"/>
    <mergeCell ref="AB246:AE246"/>
    <mergeCell ref="B247:AA247"/>
    <mergeCell ref="AB247:AE247"/>
    <mergeCell ref="B248:AA248"/>
    <mergeCell ref="AB248:AE248"/>
    <mergeCell ref="B249:AA249"/>
    <mergeCell ref="AB249:AE249"/>
    <mergeCell ref="B250:AA250"/>
    <mergeCell ref="AB250:AE250"/>
    <mergeCell ref="B251:AA251"/>
    <mergeCell ref="AB251:AE251"/>
    <mergeCell ref="B252:AA252"/>
    <mergeCell ref="AB252:AE252"/>
    <mergeCell ref="B253:AA253"/>
    <mergeCell ref="AB253:AE253"/>
    <mergeCell ref="B254:AA254"/>
    <mergeCell ref="AB254:AE254"/>
    <mergeCell ref="B255:AA255"/>
    <mergeCell ref="AB255:AE255"/>
    <mergeCell ref="B256:AA256"/>
    <mergeCell ref="AB256:AE256"/>
    <mergeCell ref="B257:AA257"/>
    <mergeCell ref="AB257:AE257"/>
    <mergeCell ref="B258:AA258"/>
    <mergeCell ref="AB258:AE258"/>
    <mergeCell ref="B259:AA259"/>
    <mergeCell ref="AB259:AE259"/>
    <mergeCell ref="B260:AA260"/>
    <mergeCell ref="AB260:AE260"/>
    <mergeCell ref="B261:AA261"/>
    <mergeCell ref="AB261:AE261"/>
    <mergeCell ref="B262:AA262"/>
    <mergeCell ref="AB262:AE262"/>
    <mergeCell ref="B263:AA263"/>
    <mergeCell ref="AB263:AE263"/>
    <mergeCell ref="B264:AA264"/>
    <mergeCell ref="AB264:AE264"/>
    <mergeCell ref="B265:AA265"/>
    <mergeCell ref="AB265:AE265"/>
    <mergeCell ref="B266:AA266"/>
    <mergeCell ref="AB266:AE266"/>
    <mergeCell ref="B267:AA267"/>
    <mergeCell ref="AB267:AE267"/>
    <mergeCell ref="B268:AA268"/>
    <mergeCell ref="AB268:AE268"/>
    <mergeCell ref="B269:AA269"/>
    <mergeCell ref="AB269:AE269"/>
    <mergeCell ref="B270:AA270"/>
    <mergeCell ref="AB270:AE270"/>
    <mergeCell ref="B271:AA271"/>
    <mergeCell ref="AB271:AE271"/>
    <mergeCell ref="B272:AA272"/>
    <mergeCell ref="AB272:AE272"/>
    <mergeCell ref="B273:AA273"/>
    <mergeCell ref="AB273:AE273"/>
    <mergeCell ref="B274:AA274"/>
    <mergeCell ref="AB274:AE274"/>
    <mergeCell ref="B275:AA275"/>
    <mergeCell ref="AB275:AE275"/>
    <mergeCell ref="B276:AA276"/>
    <mergeCell ref="AB276:AE276"/>
    <mergeCell ref="B279:AA279"/>
    <mergeCell ref="B277:AA277"/>
    <mergeCell ref="AB277:AE277"/>
    <mergeCell ref="B278:AA278"/>
    <mergeCell ref="AB278:AE278"/>
    <mergeCell ref="AB279:AE279"/>
    <mergeCell ref="B280:AA280"/>
    <mergeCell ref="AB280:AE280"/>
    <mergeCell ref="B281:AA281"/>
    <mergeCell ref="AB281:AE281"/>
    <mergeCell ref="B282:AA282"/>
    <mergeCell ref="AB282:AE282"/>
    <mergeCell ref="B283:AA283"/>
    <mergeCell ref="AB283:AE283"/>
    <mergeCell ref="B284:AA284"/>
    <mergeCell ref="AB284:AE284"/>
    <mergeCell ref="B285:AA285"/>
    <mergeCell ref="AB285:AE285"/>
    <mergeCell ref="B286:AA286"/>
    <mergeCell ref="AB286:AE286"/>
    <mergeCell ref="B287:AA287"/>
    <mergeCell ref="AB287:AE287"/>
    <mergeCell ref="B288:AA288"/>
    <mergeCell ref="AB288:AE288"/>
    <mergeCell ref="B289:AA289"/>
    <mergeCell ref="AB289:AE289"/>
    <mergeCell ref="B290:AA290"/>
    <mergeCell ref="AB290:AE290"/>
    <mergeCell ref="B291:AA291"/>
    <mergeCell ref="AB291:AE291"/>
    <mergeCell ref="B292:AA292"/>
    <mergeCell ref="AB292:AE292"/>
    <mergeCell ref="B293:AA293"/>
    <mergeCell ref="AB293:AE293"/>
    <mergeCell ref="B294:AA294"/>
    <mergeCell ref="AB294:AE294"/>
    <mergeCell ref="B295:AA295"/>
    <mergeCell ref="AB295:AE295"/>
    <mergeCell ref="B296:AA296"/>
    <mergeCell ref="AB296:AE296"/>
    <mergeCell ref="B297:AA297"/>
    <mergeCell ref="AB297:AE297"/>
    <mergeCell ref="B298:AA298"/>
    <mergeCell ref="AB298:AE298"/>
    <mergeCell ref="B299:AA299"/>
    <mergeCell ref="AB299:AE299"/>
    <mergeCell ref="B305:AA305"/>
    <mergeCell ref="AB305:AE305"/>
    <mergeCell ref="B306:AA306"/>
    <mergeCell ref="AB306:AE306"/>
    <mergeCell ref="B300:AA300"/>
    <mergeCell ref="AB300:AE300"/>
    <mergeCell ref="B301:AA301"/>
    <mergeCell ref="AB301:AE301"/>
    <mergeCell ref="B302:AA302"/>
    <mergeCell ref="AB302:AE302"/>
    <mergeCell ref="B303:AA303"/>
    <mergeCell ref="AB303:AE303"/>
    <mergeCell ref="B304:AA304"/>
    <mergeCell ref="AB304:AE304"/>
  </mergeCells>
  <pageMargins left="0.51181102362204722" right="0.31496062992125984" top="0.78740157480314965" bottom="0.74803149606299213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3"/>
  <sheetViews>
    <sheetView workbookViewId="0">
      <selection activeCell="B1" sqref="B1:F1"/>
    </sheetView>
  </sheetViews>
  <sheetFormatPr defaultRowHeight="12.75"/>
  <cols>
    <col min="1" max="1" width="7.28515625" style="20" customWidth="1"/>
    <col min="2" max="2" width="41.7109375" style="20" customWidth="1"/>
    <col min="3" max="3" width="9.85546875" style="20" customWidth="1"/>
    <col min="4" max="4" width="10" style="20" customWidth="1"/>
    <col min="5" max="6" width="10.7109375" style="20" customWidth="1"/>
    <col min="7" max="256" width="9.140625" style="20"/>
    <col min="257" max="257" width="7.5703125" style="20" customWidth="1"/>
    <col min="258" max="258" width="38.140625" style="20" customWidth="1"/>
    <col min="259" max="259" width="12.5703125" style="20" customWidth="1"/>
    <col min="260" max="261" width="12" style="20" customWidth="1"/>
    <col min="262" max="262" width="10.7109375" style="20" customWidth="1"/>
    <col min="263" max="512" width="9.140625" style="20"/>
    <col min="513" max="513" width="7.5703125" style="20" customWidth="1"/>
    <col min="514" max="514" width="38.140625" style="20" customWidth="1"/>
    <col min="515" max="515" width="12.5703125" style="20" customWidth="1"/>
    <col min="516" max="517" width="12" style="20" customWidth="1"/>
    <col min="518" max="518" width="10.7109375" style="20" customWidth="1"/>
    <col min="519" max="768" width="9.140625" style="20"/>
    <col min="769" max="769" width="7.5703125" style="20" customWidth="1"/>
    <col min="770" max="770" width="38.140625" style="20" customWidth="1"/>
    <col min="771" max="771" width="12.5703125" style="20" customWidth="1"/>
    <col min="772" max="773" width="12" style="20" customWidth="1"/>
    <col min="774" max="774" width="10.7109375" style="20" customWidth="1"/>
    <col min="775" max="1024" width="9.140625" style="20"/>
    <col min="1025" max="1025" width="7.5703125" style="20" customWidth="1"/>
    <col min="1026" max="1026" width="38.140625" style="20" customWidth="1"/>
    <col min="1027" max="1027" width="12.5703125" style="20" customWidth="1"/>
    <col min="1028" max="1029" width="12" style="20" customWidth="1"/>
    <col min="1030" max="1030" width="10.7109375" style="20" customWidth="1"/>
    <col min="1031" max="1280" width="9.140625" style="20"/>
    <col min="1281" max="1281" width="7.5703125" style="20" customWidth="1"/>
    <col min="1282" max="1282" width="38.140625" style="20" customWidth="1"/>
    <col min="1283" max="1283" width="12.5703125" style="20" customWidth="1"/>
    <col min="1284" max="1285" width="12" style="20" customWidth="1"/>
    <col min="1286" max="1286" width="10.7109375" style="20" customWidth="1"/>
    <col min="1287" max="1536" width="9.140625" style="20"/>
    <col min="1537" max="1537" width="7.5703125" style="20" customWidth="1"/>
    <col min="1538" max="1538" width="38.140625" style="20" customWidth="1"/>
    <col min="1539" max="1539" width="12.5703125" style="20" customWidth="1"/>
    <col min="1540" max="1541" width="12" style="20" customWidth="1"/>
    <col min="1542" max="1542" width="10.7109375" style="20" customWidth="1"/>
    <col min="1543" max="1792" width="9.140625" style="20"/>
    <col min="1793" max="1793" width="7.5703125" style="20" customWidth="1"/>
    <col min="1794" max="1794" width="38.140625" style="20" customWidth="1"/>
    <col min="1795" max="1795" width="12.5703125" style="20" customWidth="1"/>
    <col min="1796" max="1797" width="12" style="20" customWidth="1"/>
    <col min="1798" max="1798" width="10.7109375" style="20" customWidth="1"/>
    <col min="1799" max="2048" width="9.140625" style="20"/>
    <col min="2049" max="2049" width="7.5703125" style="20" customWidth="1"/>
    <col min="2050" max="2050" width="38.140625" style="20" customWidth="1"/>
    <col min="2051" max="2051" width="12.5703125" style="20" customWidth="1"/>
    <col min="2052" max="2053" width="12" style="20" customWidth="1"/>
    <col min="2054" max="2054" width="10.7109375" style="20" customWidth="1"/>
    <col min="2055" max="2304" width="9.140625" style="20"/>
    <col min="2305" max="2305" width="7.5703125" style="20" customWidth="1"/>
    <col min="2306" max="2306" width="38.140625" style="20" customWidth="1"/>
    <col min="2307" max="2307" width="12.5703125" style="20" customWidth="1"/>
    <col min="2308" max="2309" width="12" style="20" customWidth="1"/>
    <col min="2310" max="2310" width="10.7109375" style="20" customWidth="1"/>
    <col min="2311" max="2560" width="9.140625" style="20"/>
    <col min="2561" max="2561" width="7.5703125" style="20" customWidth="1"/>
    <col min="2562" max="2562" width="38.140625" style="20" customWidth="1"/>
    <col min="2563" max="2563" width="12.5703125" style="20" customWidth="1"/>
    <col min="2564" max="2565" width="12" style="20" customWidth="1"/>
    <col min="2566" max="2566" width="10.7109375" style="20" customWidth="1"/>
    <col min="2567" max="2816" width="9.140625" style="20"/>
    <col min="2817" max="2817" width="7.5703125" style="20" customWidth="1"/>
    <col min="2818" max="2818" width="38.140625" style="20" customWidth="1"/>
    <col min="2819" max="2819" width="12.5703125" style="20" customWidth="1"/>
    <col min="2820" max="2821" width="12" style="20" customWidth="1"/>
    <col min="2822" max="2822" width="10.7109375" style="20" customWidth="1"/>
    <col min="2823" max="3072" width="9.140625" style="20"/>
    <col min="3073" max="3073" width="7.5703125" style="20" customWidth="1"/>
    <col min="3074" max="3074" width="38.140625" style="20" customWidth="1"/>
    <col min="3075" max="3075" width="12.5703125" style="20" customWidth="1"/>
    <col min="3076" max="3077" width="12" style="20" customWidth="1"/>
    <col min="3078" max="3078" width="10.7109375" style="20" customWidth="1"/>
    <col min="3079" max="3328" width="9.140625" style="20"/>
    <col min="3329" max="3329" width="7.5703125" style="20" customWidth="1"/>
    <col min="3330" max="3330" width="38.140625" style="20" customWidth="1"/>
    <col min="3331" max="3331" width="12.5703125" style="20" customWidth="1"/>
    <col min="3332" max="3333" width="12" style="20" customWidth="1"/>
    <col min="3334" max="3334" width="10.7109375" style="20" customWidth="1"/>
    <col min="3335" max="3584" width="9.140625" style="20"/>
    <col min="3585" max="3585" width="7.5703125" style="20" customWidth="1"/>
    <col min="3586" max="3586" width="38.140625" style="20" customWidth="1"/>
    <col min="3587" max="3587" width="12.5703125" style="20" customWidth="1"/>
    <col min="3588" max="3589" width="12" style="20" customWidth="1"/>
    <col min="3590" max="3590" width="10.7109375" style="20" customWidth="1"/>
    <col min="3591" max="3840" width="9.140625" style="20"/>
    <col min="3841" max="3841" width="7.5703125" style="20" customWidth="1"/>
    <col min="3842" max="3842" width="38.140625" style="20" customWidth="1"/>
    <col min="3843" max="3843" width="12.5703125" style="20" customWidth="1"/>
    <col min="3844" max="3845" width="12" style="20" customWidth="1"/>
    <col min="3846" max="3846" width="10.7109375" style="20" customWidth="1"/>
    <col min="3847" max="4096" width="9.140625" style="20"/>
    <col min="4097" max="4097" width="7.5703125" style="20" customWidth="1"/>
    <col min="4098" max="4098" width="38.140625" style="20" customWidth="1"/>
    <col min="4099" max="4099" width="12.5703125" style="20" customWidth="1"/>
    <col min="4100" max="4101" width="12" style="20" customWidth="1"/>
    <col min="4102" max="4102" width="10.7109375" style="20" customWidth="1"/>
    <col min="4103" max="4352" width="9.140625" style="20"/>
    <col min="4353" max="4353" width="7.5703125" style="20" customWidth="1"/>
    <col min="4354" max="4354" width="38.140625" style="20" customWidth="1"/>
    <col min="4355" max="4355" width="12.5703125" style="20" customWidth="1"/>
    <col min="4356" max="4357" width="12" style="20" customWidth="1"/>
    <col min="4358" max="4358" width="10.7109375" style="20" customWidth="1"/>
    <col min="4359" max="4608" width="9.140625" style="20"/>
    <col min="4609" max="4609" width="7.5703125" style="20" customWidth="1"/>
    <col min="4610" max="4610" width="38.140625" style="20" customWidth="1"/>
    <col min="4611" max="4611" width="12.5703125" style="20" customWidth="1"/>
    <col min="4612" max="4613" width="12" style="20" customWidth="1"/>
    <col min="4614" max="4614" width="10.7109375" style="20" customWidth="1"/>
    <col min="4615" max="4864" width="9.140625" style="20"/>
    <col min="4865" max="4865" width="7.5703125" style="20" customWidth="1"/>
    <col min="4866" max="4866" width="38.140625" style="20" customWidth="1"/>
    <col min="4867" max="4867" width="12.5703125" style="20" customWidth="1"/>
    <col min="4868" max="4869" width="12" style="20" customWidth="1"/>
    <col min="4870" max="4870" width="10.7109375" style="20" customWidth="1"/>
    <col min="4871" max="5120" width="9.140625" style="20"/>
    <col min="5121" max="5121" width="7.5703125" style="20" customWidth="1"/>
    <col min="5122" max="5122" width="38.140625" style="20" customWidth="1"/>
    <col min="5123" max="5123" width="12.5703125" style="20" customWidth="1"/>
    <col min="5124" max="5125" width="12" style="20" customWidth="1"/>
    <col min="5126" max="5126" width="10.7109375" style="20" customWidth="1"/>
    <col min="5127" max="5376" width="9.140625" style="20"/>
    <col min="5377" max="5377" width="7.5703125" style="20" customWidth="1"/>
    <col min="5378" max="5378" width="38.140625" style="20" customWidth="1"/>
    <col min="5379" max="5379" width="12.5703125" style="20" customWidth="1"/>
    <col min="5380" max="5381" width="12" style="20" customWidth="1"/>
    <col min="5382" max="5382" width="10.7109375" style="20" customWidth="1"/>
    <col min="5383" max="5632" width="9.140625" style="20"/>
    <col min="5633" max="5633" width="7.5703125" style="20" customWidth="1"/>
    <col min="5634" max="5634" width="38.140625" style="20" customWidth="1"/>
    <col min="5635" max="5635" width="12.5703125" style="20" customWidth="1"/>
    <col min="5636" max="5637" width="12" style="20" customWidth="1"/>
    <col min="5638" max="5638" width="10.7109375" style="20" customWidth="1"/>
    <col min="5639" max="5888" width="9.140625" style="20"/>
    <col min="5889" max="5889" width="7.5703125" style="20" customWidth="1"/>
    <col min="5890" max="5890" width="38.140625" style="20" customWidth="1"/>
    <col min="5891" max="5891" width="12.5703125" style="20" customWidth="1"/>
    <col min="5892" max="5893" width="12" style="20" customWidth="1"/>
    <col min="5894" max="5894" width="10.7109375" style="20" customWidth="1"/>
    <col min="5895" max="6144" width="9.140625" style="20"/>
    <col min="6145" max="6145" width="7.5703125" style="20" customWidth="1"/>
    <col min="6146" max="6146" width="38.140625" style="20" customWidth="1"/>
    <col min="6147" max="6147" width="12.5703125" style="20" customWidth="1"/>
    <col min="6148" max="6149" width="12" style="20" customWidth="1"/>
    <col min="6150" max="6150" width="10.7109375" style="20" customWidth="1"/>
    <col min="6151" max="6400" width="9.140625" style="20"/>
    <col min="6401" max="6401" width="7.5703125" style="20" customWidth="1"/>
    <col min="6402" max="6402" width="38.140625" style="20" customWidth="1"/>
    <col min="6403" max="6403" width="12.5703125" style="20" customWidth="1"/>
    <col min="6404" max="6405" width="12" style="20" customWidth="1"/>
    <col min="6406" max="6406" width="10.7109375" style="20" customWidth="1"/>
    <col min="6407" max="6656" width="9.140625" style="20"/>
    <col min="6657" max="6657" width="7.5703125" style="20" customWidth="1"/>
    <col min="6658" max="6658" width="38.140625" style="20" customWidth="1"/>
    <col min="6659" max="6659" width="12.5703125" style="20" customWidth="1"/>
    <col min="6660" max="6661" width="12" style="20" customWidth="1"/>
    <col min="6662" max="6662" width="10.7109375" style="20" customWidth="1"/>
    <col min="6663" max="6912" width="9.140625" style="20"/>
    <col min="6913" max="6913" width="7.5703125" style="20" customWidth="1"/>
    <col min="6914" max="6914" width="38.140625" style="20" customWidth="1"/>
    <col min="6915" max="6915" width="12.5703125" style="20" customWidth="1"/>
    <col min="6916" max="6917" width="12" style="20" customWidth="1"/>
    <col min="6918" max="6918" width="10.7109375" style="20" customWidth="1"/>
    <col min="6919" max="7168" width="9.140625" style="20"/>
    <col min="7169" max="7169" width="7.5703125" style="20" customWidth="1"/>
    <col min="7170" max="7170" width="38.140625" style="20" customWidth="1"/>
    <col min="7171" max="7171" width="12.5703125" style="20" customWidth="1"/>
    <col min="7172" max="7173" width="12" style="20" customWidth="1"/>
    <col min="7174" max="7174" width="10.7109375" style="20" customWidth="1"/>
    <col min="7175" max="7424" width="9.140625" style="20"/>
    <col min="7425" max="7425" width="7.5703125" style="20" customWidth="1"/>
    <col min="7426" max="7426" width="38.140625" style="20" customWidth="1"/>
    <col min="7427" max="7427" width="12.5703125" style="20" customWidth="1"/>
    <col min="7428" max="7429" width="12" style="20" customWidth="1"/>
    <col min="7430" max="7430" width="10.7109375" style="20" customWidth="1"/>
    <col min="7431" max="7680" width="9.140625" style="20"/>
    <col min="7681" max="7681" width="7.5703125" style="20" customWidth="1"/>
    <col min="7682" max="7682" width="38.140625" style="20" customWidth="1"/>
    <col min="7683" max="7683" width="12.5703125" style="20" customWidth="1"/>
    <col min="7684" max="7685" width="12" style="20" customWidth="1"/>
    <col min="7686" max="7686" width="10.7109375" style="20" customWidth="1"/>
    <col min="7687" max="7936" width="9.140625" style="20"/>
    <col min="7937" max="7937" width="7.5703125" style="20" customWidth="1"/>
    <col min="7938" max="7938" width="38.140625" style="20" customWidth="1"/>
    <col min="7939" max="7939" width="12.5703125" style="20" customWidth="1"/>
    <col min="7940" max="7941" width="12" style="20" customWidth="1"/>
    <col min="7942" max="7942" width="10.7109375" style="20" customWidth="1"/>
    <col min="7943" max="8192" width="9.140625" style="20"/>
    <col min="8193" max="8193" width="7.5703125" style="20" customWidth="1"/>
    <col min="8194" max="8194" width="38.140625" style="20" customWidth="1"/>
    <col min="8195" max="8195" width="12.5703125" style="20" customWidth="1"/>
    <col min="8196" max="8197" width="12" style="20" customWidth="1"/>
    <col min="8198" max="8198" width="10.7109375" style="20" customWidth="1"/>
    <col min="8199" max="8448" width="9.140625" style="20"/>
    <col min="8449" max="8449" width="7.5703125" style="20" customWidth="1"/>
    <col min="8450" max="8450" width="38.140625" style="20" customWidth="1"/>
    <col min="8451" max="8451" width="12.5703125" style="20" customWidth="1"/>
    <col min="8452" max="8453" width="12" style="20" customWidth="1"/>
    <col min="8454" max="8454" width="10.7109375" style="20" customWidth="1"/>
    <col min="8455" max="8704" width="9.140625" style="20"/>
    <col min="8705" max="8705" width="7.5703125" style="20" customWidth="1"/>
    <col min="8706" max="8706" width="38.140625" style="20" customWidth="1"/>
    <col min="8707" max="8707" width="12.5703125" style="20" customWidth="1"/>
    <col min="8708" max="8709" width="12" style="20" customWidth="1"/>
    <col min="8710" max="8710" width="10.7109375" style="20" customWidth="1"/>
    <col min="8711" max="8960" width="9.140625" style="20"/>
    <col min="8961" max="8961" width="7.5703125" style="20" customWidth="1"/>
    <col min="8962" max="8962" width="38.140625" style="20" customWidth="1"/>
    <col min="8963" max="8963" width="12.5703125" style="20" customWidth="1"/>
    <col min="8964" max="8965" width="12" style="20" customWidth="1"/>
    <col min="8966" max="8966" width="10.7109375" style="20" customWidth="1"/>
    <col min="8967" max="9216" width="9.140625" style="20"/>
    <col min="9217" max="9217" width="7.5703125" style="20" customWidth="1"/>
    <col min="9218" max="9218" width="38.140625" style="20" customWidth="1"/>
    <col min="9219" max="9219" width="12.5703125" style="20" customWidth="1"/>
    <col min="9220" max="9221" width="12" style="20" customWidth="1"/>
    <col min="9222" max="9222" width="10.7109375" style="20" customWidth="1"/>
    <col min="9223" max="9472" width="9.140625" style="20"/>
    <col min="9473" max="9473" width="7.5703125" style="20" customWidth="1"/>
    <col min="9474" max="9474" width="38.140625" style="20" customWidth="1"/>
    <col min="9475" max="9475" width="12.5703125" style="20" customWidth="1"/>
    <col min="9476" max="9477" width="12" style="20" customWidth="1"/>
    <col min="9478" max="9478" width="10.7109375" style="20" customWidth="1"/>
    <col min="9479" max="9728" width="9.140625" style="20"/>
    <col min="9729" max="9729" width="7.5703125" style="20" customWidth="1"/>
    <col min="9730" max="9730" width="38.140625" style="20" customWidth="1"/>
    <col min="9731" max="9731" width="12.5703125" style="20" customWidth="1"/>
    <col min="9732" max="9733" width="12" style="20" customWidth="1"/>
    <col min="9734" max="9734" width="10.7109375" style="20" customWidth="1"/>
    <col min="9735" max="9984" width="9.140625" style="20"/>
    <col min="9985" max="9985" width="7.5703125" style="20" customWidth="1"/>
    <col min="9986" max="9986" width="38.140625" style="20" customWidth="1"/>
    <col min="9987" max="9987" width="12.5703125" style="20" customWidth="1"/>
    <col min="9988" max="9989" width="12" style="20" customWidth="1"/>
    <col min="9990" max="9990" width="10.7109375" style="20" customWidth="1"/>
    <col min="9991" max="10240" width="9.140625" style="20"/>
    <col min="10241" max="10241" width="7.5703125" style="20" customWidth="1"/>
    <col min="10242" max="10242" width="38.140625" style="20" customWidth="1"/>
    <col min="10243" max="10243" width="12.5703125" style="20" customWidth="1"/>
    <col min="10244" max="10245" width="12" style="20" customWidth="1"/>
    <col min="10246" max="10246" width="10.7109375" style="20" customWidth="1"/>
    <col min="10247" max="10496" width="9.140625" style="20"/>
    <col min="10497" max="10497" width="7.5703125" style="20" customWidth="1"/>
    <col min="10498" max="10498" width="38.140625" style="20" customWidth="1"/>
    <col min="10499" max="10499" width="12.5703125" style="20" customWidth="1"/>
    <col min="10500" max="10501" width="12" style="20" customWidth="1"/>
    <col min="10502" max="10502" width="10.7109375" style="20" customWidth="1"/>
    <col min="10503" max="10752" width="9.140625" style="20"/>
    <col min="10753" max="10753" width="7.5703125" style="20" customWidth="1"/>
    <col min="10754" max="10754" width="38.140625" style="20" customWidth="1"/>
    <col min="10755" max="10755" width="12.5703125" style="20" customWidth="1"/>
    <col min="10756" max="10757" width="12" style="20" customWidth="1"/>
    <col min="10758" max="10758" width="10.7109375" style="20" customWidth="1"/>
    <col min="10759" max="11008" width="9.140625" style="20"/>
    <col min="11009" max="11009" width="7.5703125" style="20" customWidth="1"/>
    <col min="11010" max="11010" width="38.140625" style="20" customWidth="1"/>
    <col min="11011" max="11011" width="12.5703125" style="20" customWidth="1"/>
    <col min="11012" max="11013" width="12" style="20" customWidth="1"/>
    <col min="11014" max="11014" width="10.7109375" style="20" customWidth="1"/>
    <col min="11015" max="11264" width="9.140625" style="20"/>
    <col min="11265" max="11265" width="7.5703125" style="20" customWidth="1"/>
    <col min="11266" max="11266" width="38.140625" style="20" customWidth="1"/>
    <col min="11267" max="11267" width="12.5703125" style="20" customWidth="1"/>
    <col min="11268" max="11269" width="12" style="20" customWidth="1"/>
    <col min="11270" max="11270" width="10.7109375" style="20" customWidth="1"/>
    <col min="11271" max="11520" width="9.140625" style="20"/>
    <col min="11521" max="11521" width="7.5703125" style="20" customWidth="1"/>
    <col min="11522" max="11522" width="38.140625" style="20" customWidth="1"/>
    <col min="11523" max="11523" width="12.5703125" style="20" customWidth="1"/>
    <col min="11524" max="11525" width="12" style="20" customWidth="1"/>
    <col min="11526" max="11526" width="10.7109375" style="20" customWidth="1"/>
    <col min="11527" max="11776" width="9.140625" style="20"/>
    <col min="11777" max="11777" width="7.5703125" style="20" customWidth="1"/>
    <col min="11778" max="11778" width="38.140625" style="20" customWidth="1"/>
    <col min="11779" max="11779" width="12.5703125" style="20" customWidth="1"/>
    <col min="11780" max="11781" width="12" style="20" customWidth="1"/>
    <col min="11782" max="11782" width="10.7109375" style="20" customWidth="1"/>
    <col min="11783" max="12032" width="9.140625" style="20"/>
    <col min="12033" max="12033" width="7.5703125" style="20" customWidth="1"/>
    <col min="12034" max="12034" width="38.140625" style="20" customWidth="1"/>
    <col min="12035" max="12035" width="12.5703125" style="20" customWidth="1"/>
    <col min="12036" max="12037" width="12" style="20" customWidth="1"/>
    <col min="12038" max="12038" width="10.7109375" style="20" customWidth="1"/>
    <col min="12039" max="12288" width="9.140625" style="20"/>
    <col min="12289" max="12289" width="7.5703125" style="20" customWidth="1"/>
    <col min="12290" max="12290" width="38.140625" style="20" customWidth="1"/>
    <col min="12291" max="12291" width="12.5703125" style="20" customWidth="1"/>
    <col min="12292" max="12293" width="12" style="20" customWidth="1"/>
    <col min="12294" max="12294" width="10.7109375" style="20" customWidth="1"/>
    <col min="12295" max="12544" width="9.140625" style="20"/>
    <col min="12545" max="12545" width="7.5703125" style="20" customWidth="1"/>
    <col min="12546" max="12546" width="38.140625" style="20" customWidth="1"/>
    <col min="12547" max="12547" width="12.5703125" style="20" customWidth="1"/>
    <col min="12548" max="12549" width="12" style="20" customWidth="1"/>
    <col min="12550" max="12550" width="10.7109375" style="20" customWidth="1"/>
    <col min="12551" max="12800" width="9.140625" style="20"/>
    <col min="12801" max="12801" width="7.5703125" style="20" customWidth="1"/>
    <col min="12802" max="12802" width="38.140625" style="20" customWidth="1"/>
    <col min="12803" max="12803" width="12.5703125" style="20" customWidth="1"/>
    <col min="12804" max="12805" width="12" style="20" customWidth="1"/>
    <col min="12806" max="12806" width="10.7109375" style="20" customWidth="1"/>
    <col min="12807" max="13056" width="9.140625" style="20"/>
    <col min="13057" max="13057" width="7.5703125" style="20" customWidth="1"/>
    <col min="13058" max="13058" width="38.140625" style="20" customWidth="1"/>
    <col min="13059" max="13059" width="12.5703125" style="20" customWidth="1"/>
    <col min="13060" max="13061" width="12" style="20" customWidth="1"/>
    <col min="13062" max="13062" width="10.7109375" style="20" customWidth="1"/>
    <col min="13063" max="13312" width="9.140625" style="20"/>
    <col min="13313" max="13313" width="7.5703125" style="20" customWidth="1"/>
    <col min="13314" max="13314" width="38.140625" style="20" customWidth="1"/>
    <col min="13315" max="13315" width="12.5703125" style="20" customWidth="1"/>
    <col min="13316" max="13317" width="12" style="20" customWidth="1"/>
    <col min="13318" max="13318" width="10.7109375" style="20" customWidth="1"/>
    <col min="13319" max="13568" width="9.140625" style="20"/>
    <col min="13569" max="13569" width="7.5703125" style="20" customWidth="1"/>
    <col min="13570" max="13570" width="38.140625" style="20" customWidth="1"/>
    <col min="13571" max="13571" width="12.5703125" style="20" customWidth="1"/>
    <col min="13572" max="13573" width="12" style="20" customWidth="1"/>
    <col min="13574" max="13574" width="10.7109375" style="20" customWidth="1"/>
    <col min="13575" max="13824" width="9.140625" style="20"/>
    <col min="13825" max="13825" width="7.5703125" style="20" customWidth="1"/>
    <col min="13826" max="13826" width="38.140625" style="20" customWidth="1"/>
    <col min="13827" max="13827" width="12.5703125" style="20" customWidth="1"/>
    <col min="13828" max="13829" width="12" style="20" customWidth="1"/>
    <col min="13830" max="13830" width="10.7109375" style="20" customWidth="1"/>
    <col min="13831" max="14080" width="9.140625" style="20"/>
    <col min="14081" max="14081" width="7.5703125" style="20" customWidth="1"/>
    <col min="14082" max="14082" width="38.140625" style="20" customWidth="1"/>
    <col min="14083" max="14083" width="12.5703125" style="20" customWidth="1"/>
    <col min="14084" max="14085" width="12" style="20" customWidth="1"/>
    <col min="14086" max="14086" width="10.7109375" style="20" customWidth="1"/>
    <col min="14087" max="14336" width="9.140625" style="20"/>
    <col min="14337" max="14337" width="7.5703125" style="20" customWidth="1"/>
    <col min="14338" max="14338" width="38.140625" style="20" customWidth="1"/>
    <col min="14339" max="14339" width="12.5703125" style="20" customWidth="1"/>
    <col min="14340" max="14341" width="12" style="20" customWidth="1"/>
    <col min="14342" max="14342" width="10.7109375" style="20" customWidth="1"/>
    <col min="14343" max="14592" width="9.140625" style="20"/>
    <col min="14593" max="14593" width="7.5703125" style="20" customWidth="1"/>
    <col min="14594" max="14594" width="38.140625" style="20" customWidth="1"/>
    <col min="14595" max="14595" width="12.5703125" style="20" customWidth="1"/>
    <col min="14596" max="14597" width="12" style="20" customWidth="1"/>
    <col min="14598" max="14598" width="10.7109375" style="20" customWidth="1"/>
    <col min="14599" max="14848" width="9.140625" style="20"/>
    <col min="14849" max="14849" width="7.5703125" style="20" customWidth="1"/>
    <col min="14850" max="14850" width="38.140625" style="20" customWidth="1"/>
    <col min="14851" max="14851" width="12.5703125" style="20" customWidth="1"/>
    <col min="14852" max="14853" width="12" style="20" customWidth="1"/>
    <col min="14854" max="14854" width="10.7109375" style="20" customWidth="1"/>
    <col min="14855" max="15104" width="9.140625" style="20"/>
    <col min="15105" max="15105" width="7.5703125" style="20" customWidth="1"/>
    <col min="15106" max="15106" width="38.140625" style="20" customWidth="1"/>
    <col min="15107" max="15107" width="12.5703125" style="20" customWidth="1"/>
    <col min="15108" max="15109" width="12" style="20" customWidth="1"/>
    <col min="15110" max="15110" width="10.7109375" style="20" customWidth="1"/>
    <col min="15111" max="15360" width="9.140625" style="20"/>
    <col min="15361" max="15361" width="7.5703125" style="20" customWidth="1"/>
    <col min="15362" max="15362" width="38.140625" style="20" customWidth="1"/>
    <col min="15363" max="15363" width="12.5703125" style="20" customWidth="1"/>
    <col min="15364" max="15365" width="12" style="20" customWidth="1"/>
    <col min="15366" max="15366" width="10.7109375" style="20" customWidth="1"/>
    <col min="15367" max="15616" width="9.140625" style="20"/>
    <col min="15617" max="15617" width="7.5703125" style="20" customWidth="1"/>
    <col min="15618" max="15618" width="38.140625" style="20" customWidth="1"/>
    <col min="15619" max="15619" width="12.5703125" style="20" customWidth="1"/>
    <col min="15620" max="15621" width="12" style="20" customWidth="1"/>
    <col min="15622" max="15622" width="10.7109375" style="20" customWidth="1"/>
    <col min="15623" max="15872" width="9.140625" style="20"/>
    <col min="15873" max="15873" width="7.5703125" style="20" customWidth="1"/>
    <col min="15874" max="15874" width="38.140625" style="20" customWidth="1"/>
    <col min="15875" max="15875" width="12.5703125" style="20" customWidth="1"/>
    <col min="15876" max="15877" width="12" style="20" customWidth="1"/>
    <col min="15878" max="15878" width="10.7109375" style="20" customWidth="1"/>
    <col min="15879" max="16128" width="9.140625" style="20"/>
    <col min="16129" max="16129" width="7.5703125" style="20" customWidth="1"/>
    <col min="16130" max="16130" width="38.140625" style="20" customWidth="1"/>
    <col min="16131" max="16131" width="12.5703125" style="20" customWidth="1"/>
    <col min="16132" max="16133" width="12" style="20" customWidth="1"/>
    <col min="16134" max="16134" width="10.7109375" style="20" customWidth="1"/>
    <col min="16135" max="16384" width="9.140625" style="20"/>
  </cols>
  <sheetData>
    <row r="1" spans="1:11">
      <c r="A1" s="22"/>
      <c r="B1" s="171" t="s">
        <v>799</v>
      </c>
      <c r="C1" s="171"/>
      <c r="D1" s="171"/>
      <c r="E1" s="171"/>
      <c r="F1" s="171"/>
      <c r="G1" s="19"/>
    </row>
    <row r="2" spans="1:11" ht="22.5" customHeight="1">
      <c r="A2" s="175" t="s">
        <v>793</v>
      </c>
      <c r="B2" s="175"/>
      <c r="C2" s="175"/>
      <c r="D2" s="175"/>
      <c r="E2" s="175"/>
      <c r="F2" s="175"/>
    </row>
    <row r="3" spans="1:11">
      <c r="A3" s="136"/>
      <c r="B3" s="136"/>
      <c r="C3" s="176" t="s">
        <v>507</v>
      </c>
      <c r="D3" s="176"/>
      <c r="E3" s="176"/>
      <c r="F3" s="176"/>
    </row>
    <row r="4" spans="1:11" s="21" customFormat="1" ht="25.5">
      <c r="A4" s="39" t="s">
        <v>546</v>
      </c>
      <c r="B4" s="31" t="s">
        <v>0</v>
      </c>
      <c r="C4" s="39" t="s">
        <v>775</v>
      </c>
      <c r="D4" s="39" t="s">
        <v>776</v>
      </c>
      <c r="E4" s="39" t="s">
        <v>777</v>
      </c>
      <c r="F4" s="40" t="s">
        <v>778</v>
      </c>
    </row>
    <row r="5" spans="1:11">
      <c r="A5" s="26"/>
      <c r="B5" s="30" t="s">
        <v>520</v>
      </c>
      <c r="C5" s="26"/>
      <c r="D5" s="26"/>
      <c r="E5" s="26"/>
      <c r="F5" s="26"/>
      <c r="H5" s="37"/>
    </row>
    <row r="6" spans="1:11">
      <c r="A6" s="26" t="s">
        <v>521</v>
      </c>
      <c r="B6" s="26" t="s">
        <v>522</v>
      </c>
      <c r="C6" s="26">
        <v>20608</v>
      </c>
      <c r="D6" s="26">
        <v>25376</v>
      </c>
      <c r="E6" s="26">
        <v>28671</v>
      </c>
      <c r="F6" s="26">
        <v>22153</v>
      </c>
    </row>
    <row r="7" spans="1:11">
      <c r="A7" s="26" t="s">
        <v>523</v>
      </c>
      <c r="B7" s="26" t="s">
        <v>524</v>
      </c>
      <c r="D7" s="26"/>
      <c r="E7" s="26"/>
      <c r="F7" s="26"/>
    </row>
    <row r="8" spans="1:11">
      <c r="A8" s="26" t="s">
        <v>525</v>
      </c>
      <c r="B8" s="26" t="s">
        <v>526</v>
      </c>
      <c r="C8" s="26">
        <v>62672</v>
      </c>
      <c r="D8" s="26">
        <v>58100</v>
      </c>
      <c r="E8" s="26">
        <v>66427</v>
      </c>
      <c r="F8" s="26">
        <v>66785</v>
      </c>
      <c r="I8" s="37"/>
      <c r="J8" s="37"/>
      <c r="K8" s="37"/>
    </row>
    <row r="9" spans="1:11">
      <c r="A9" s="26" t="s">
        <v>527</v>
      </c>
      <c r="B9" s="26" t="s">
        <v>528</v>
      </c>
      <c r="C9" s="26">
        <v>8738</v>
      </c>
      <c r="D9" s="26">
        <v>12372</v>
      </c>
      <c r="E9" s="26">
        <v>10063</v>
      </c>
      <c r="F9" s="26">
        <v>8625</v>
      </c>
      <c r="I9" s="37"/>
      <c r="J9" s="37"/>
      <c r="K9" s="37"/>
    </row>
    <row r="10" spans="1:11">
      <c r="A10" s="26" t="s">
        <v>529</v>
      </c>
      <c r="B10" s="26" t="s">
        <v>530</v>
      </c>
      <c r="C10" s="26">
        <v>0</v>
      </c>
      <c r="D10" s="26">
        <v>4267</v>
      </c>
      <c r="E10" s="26">
        <v>1780</v>
      </c>
      <c r="F10" s="26">
        <v>4700</v>
      </c>
      <c r="I10" s="37"/>
      <c r="J10" s="37"/>
      <c r="K10" s="37"/>
    </row>
    <row r="11" spans="1:11">
      <c r="A11" s="26" t="s">
        <v>531</v>
      </c>
      <c r="B11" s="26" t="s">
        <v>532</v>
      </c>
      <c r="C11" s="26">
        <v>63166</v>
      </c>
      <c r="D11" s="26">
        <v>55527</v>
      </c>
      <c r="E11" s="26">
        <v>69405</v>
      </c>
      <c r="F11" s="26">
        <v>65027</v>
      </c>
      <c r="I11" s="37"/>
      <c r="J11" s="37"/>
      <c r="K11" s="37"/>
    </row>
    <row r="12" spans="1:11">
      <c r="A12" s="26" t="s">
        <v>533</v>
      </c>
      <c r="B12" s="26" t="s">
        <v>534</v>
      </c>
      <c r="C12" s="26">
        <v>803</v>
      </c>
      <c r="D12" s="26">
        <v>360</v>
      </c>
      <c r="E12" s="26">
        <v>1005</v>
      </c>
      <c r="F12" s="26">
        <v>38283</v>
      </c>
      <c r="I12" s="37"/>
      <c r="J12" s="37"/>
      <c r="K12" s="37"/>
    </row>
    <row r="13" spans="1:11">
      <c r="A13" s="26" t="s">
        <v>535</v>
      </c>
      <c r="B13" s="26" t="s">
        <v>536</v>
      </c>
      <c r="C13" s="26">
        <v>4134</v>
      </c>
      <c r="D13" s="26">
        <v>5000</v>
      </c>
      <c r="E13" s="26">
        <v>0</v>
      </c>
      <c r="F13" s="26">
        <v>8000</v>
      </c>
      <c r="I13" s="37"/>
      <c r="J13" s="37"/>
      <c r="K13" s="37"/>
    </row>
    <row r="14" spans="1:11" s="21" customFormat="1">
      <c r="A14" s="26">
        <v>813</v>
      </c>
      <c r="B14" s="26" t="s">
        <v>537</v>
      </c>
      <c r="C14" s="26">
        <v>22622</v>
      </c>
      <c r="D14" s="30">
        <v>0</v>
      </c>
      <c r="E14" s="30">
        <v>19309</v>
      </c>
      <c r="F14" s="30">
        <v>0</v>
      </c>
    </row>
    <row r="15" spans="1:11" s="21" customFormat="1">
      <c r="A15" s="26">
        <v>814</v>
      </c>
      <c r="B15" s="26" t="s">
        <v>470</v>
      </c>
      <c r="C15" s="30">
        <v>999</v>
      </c>
      <c r="D15" s="30">
        <v>0</v>
      </c>
      <c r="E15" s="30">
        <v>886</v>
      </c>
      <c r="F15" s="30">
        <v>0</v>
      </c>
    </row>
    <row r="16" spans="1:11">
      <c r="A16" s="26"/>
      <c r="B16" s="30" t="s">
        <v>538</v>
      </c>
      <c r="C16" s="30">
        <f>SUM(C6:C15)</f>
        <v>183742</v>
      </c>
      <c r="D16" s="30">
        <f t="shared" ref="D16:F16" si="0">SUM(D6:D15)</f>
        <v>161002</v>
      </c>
      <c r="E16" s="30">
        <f t="shared" si="0"/>
        <v>197546</v>
      </c>
      <c r="F16" s="30">
        <f t="shared" si="0"/>
        <v>213573</v>
      </c>
    </row>
    <row r="17" spans="1:6">
      <c r="A17" s="26"/>
      <c r="B17" s="30"/>
      <c r="C17" s="30"/>
      <c r="D17" s="30"/>
      <c r="E17" s="30"/>
      <c r="F17" s="30"/>
    </row>
    <row r="18" spans="1:6">
      <c r="A18" s="26"/>
      <c r="B18" s="30" t="s">
        <v>540</v>
      </c>
      <c r="C18" s="26"/>
      <c r="D18" s="26"/>
      <c r="E18" s="26"/>
      <c r="F18" s="26"/>
    </row>
    <row r="19" spans="1:6">
      <c r="A19" s="26" t="s">
        <v>527</v>
      </c>
      <c r="B19" s="26" t="s">
        <v>528</v>
      </c>
      <c r="C19" s="26">
        <v>408</v>
      </c>
      <c r="D19" s="26">
        <v>100</v>
      </c>
      <c r="E19" s="26">
        <v>83</v>
      </c>
      <c r="F19" s="26">
        <v>50</v>
      </c>
    </row>
    <row r="20" spans="1:6">
      <c r="A20" s="30"/>
      <c r="B20" s="30" t="s">
        <v>538</v>
      </c>
      <c r="C20" s="30">
        <f>SUM(C19)</f>
        <v>408</v>
      </c>
      <c r="D20" s="30">
        <f t="shared" ref="D20:F20" si="1">SUM(D19)</f>
        <v>100</v>
      </c>
      <c r="E20" s="30">
        <f t="shared" si="1"/>
        <v>83</v>
      </c>
      <c r="F20" s="30">
        <f t="shared" si="1"/>
        <v>50</v>
      </c>
    </row>
    <row r="21" spans="1:6">
      <c r="A21" s="30"/>
      <c r="B21" s="30"/>
      <c r="C21" s="30"/>
      <c r="D21" s="30"/>
      <c r="E21" s="30"/>
      <c r="F21" s="30"/>
    </row>
    <row r="22" spans="1:6">
      <c r="A22" s="26"/>
      <c r="B22" s="30" t="s">
        <v>541</v>
      </c>
      <c r="C22" s="26"/>
      <c r="D22" s="26"/>
      <c r="E22" s="26"/>
      <c r="F22" s="26"/>
    </row>
    <row r="23" spans="1:6">
      <c r="A23" s="26" t="s">
        <v>531</v>
      </c>
      <c r="B23" s="26" t="s">
        <v>532</v>
      </c>
      <c r="C23" s="26">
        <v>1852</v>
      </c>
      <c r="D23" s="26">
        <v>1860</v>
      </c>
      <c r="E23" s="26">
        <v>891</v>
      </c>
      <c r="F23" s="26">
        <v>0</v>
      </c>
    </row>
    <row r="24" spans="1:6">
      <c r="A24" s="30"/>
      <c r="B24" s="30" t="s">
        <v>538</v>
      </c>
      <c r="C24" s="30">
        <f>SUM(C23)</f>
        <v>1852</v>
      </c>
      <c r="D24" s="30">
        <f t="shared" ref="D24:F24" si="2">SUM(D23)</f>
        <v>1860</v>
      </c>
      <c r="E24" s="30">
        <f t="shared" si="2"/>
        <v>891</v>
      </c>
      <c r="F24" s="30">
        <f t="shared" si="2"/>
        <v>0</v>
      </c>
    </row>
    <row r="25" spans="1:6">
      <c r="A25" s="26"/>
      <c r="B25" s="30"/>
      <c r="C25" s="30"/>
      <c r="D25" s="30"/>
      <c r="E25" s="30"/>
      <c r="F25" s="30"/>
    </row>
    <row r="26" spans="1:6">
      <c r="A26" s="26"/>
      <c r="B26" s="30" t="s">
        <v>542</v>
      </c>
      <c r="C26" s="26"/>
      <c r="D26" s="26"/>
      <c r="E26" s="26"/>
      <c r="F26" s="26"/>
    </row>
    <row r="27" spans="1:6">
      <c r="A27" s="26" t="s">
        <v>527</v>
      </c>
      <c r="B27" s="26" t="s">
        <v>528</v>
      </c>
      <c r="C27" s="26">
        <v>240</v>
      </c>
      <c r="D27" s="26">
        <v>200</v>
      </c>
      <c r="E27" s="26">
        <v>125</v>
      </c>
      <c r="F27" s="26">
        <v>200</v>
      </c>
    </row>
    <row r="28" spans="1:6">
      <c r="A28" s="26" t="s">
        <v>535</v>
      </c>
      <c r="B28" s="26" t="s">
        <v>543</v>
      </c>
      <c r="C28" s="26">
        <v>4199</v>
      </c>
      <c r="D28" s="26">
        <v>4463</v>
      </c>
      <c r="E28" s="26">
        <v>0</v>
      </c>
      <c r="F28" s="26">
        <v>0</v>
      </c>
    </row>
    <row r="29" spans="1:6">
      <c r="A29" s="26">
        <v>813</v>
      </c>
      <c r="B29" s="26" t="s">
        <v>537</v>
      </c>
      <c r="C29" s="26">
        <v>289</v>
      </c>
      <c r="D29" s="26">
        <v>0</v>
      </c>
      <c r="E29" s="26">
        <v>0</v>
      </c>
      <c r="F29" s="26">
        <v>0</v>
      </c>
    </row>
    <row r="30" spans="1:6">
      <c r="A30" s="30"/>
      <c r="B30" s="30" t="s">
        <v>538</v>
      </c>
      <c r="C30" s="30">
        <f>SUM(C27:C29)</f>
        <v>4728</v>
      </c>
      <c r="D30" s="30">
        <f t="shared" ref="D30:F30" si="3">SUM(D27:D29)</f>
        <v>4663</v>
      </c>
      <c r="E30" s="30">
        <f t="shared" si="3"/>
        <v>125</v>
      </c>
      <c r="F30" s="30">
        <f t="shared" si="3"/>
        <v>200</v>
      </c>
    </row>
    <row r="31" spans="1:6">
      <c r="A31" s="26"/>
      <c r="B31" s="30"/>
      <c r="C31" s="30"/>
      <c r="D31" s="30"/>
      <c r="E31" s="30"/>
      <c r="F31" s="30"/>
    </row>
    <row r="32" spans="1:6">
      <c r="A32" s="26"/>
      <c r="B32" s="30" t="s">
        <v>779</v>
      </c>
      <c r="C32" s="30"/>
      <c r="D32" s="30"/>
      <c r="E32" s="30"/>
      <c r="F32" s="30"/>
    </row>
    <row r="33" spans="1:6">
      <c r="A33" s="26"/>
      <c r="B33" s="30" t="s">
        <v>574</v>
      </c>
      <c r="C33" s="26"/>
      <c r="D33" s="26"/>
      <c r="E33" s="26"/>
      <c r="F33" s="26"/>
    </row>
    <row r="34" spans="1:6">
      <c r="A34" s="26" t="s">
        <v>527</v>
      </c>
      <c r="B34" s="26" t="s">
        <v>528</v>
      </c>
      <c r="C34" s="26">
        <v>0</v>
      </c>
      <c r="D34" s="26">
        <v>0</v>
      </c>
      <c r="E34" s="26">
        <v>0</v>
      </c>
      <c r="F34" s="26">
        <v>2500</v>
      </c>
    </row>
    <row r="35" spans="1:6" s="143" customFormat="1" ht="12" customHeight="1">
      <c r="A35" s="142" t="s">
        <v>535</v>
      </c>
      <c r="B35" s="142" t="s">
        <v>543</v>
      </c>
      <c r="C35" s="142">
        <v>0</v>
      </c>
      <c r="D35" s="142">
        <v>0</v>
      </c>
      <c r="E35" s="142">
        <v>0</v>
      </c>
      <c r="F35" s="142">
        <v>14926</v>
      </c>
    </row>
    <row r="36" spans="1:6">
      <c r="A36" s="26"/>
      <c r="B36" s="30" t="s">
        <v>538</v>
      </c>
      <c r="C36" s="30">
        <f>SUM(C34:C35)</f>
        <v>0</v>
      </c>
      <c r="D36" s="30">
        <f t="shared" ref="D36:F36" si="4">SUM(D34:D35)</f>
        <v>0</v>
      </c>
      <c r="E36" s="30">
        <f t="shared" si="4"/>
        <v>0</v>
      </c>
      <c r="F36" s="30">
        <f t="shared" si="4"/>
        <v>17426</v>
      </c>
    </row>
    <row r="37" spans="1:6">
      <c r="A37" s="26"/>
      <c r="B37" s="30"/>
      <c r="C37" s="30"/>
      <c r="D37" s="30"/>
      <c r="E37" s="30"/>
      <c r="F37" s="30"/>
    </row>
    <row r="38" spans="1:6">
      <c r="A38" s="26"/>
      <c r="B38" s="30" t="s">
        <v>780</v>
      </c>
      <c r="C38" s="26"/>
      <c r="D38" s="26"/>
      <c r="E38" s="26"/>
      <c r="F38" s="26"/>
    </row>
    <row r="39" spans="1:6">
      <c r="A39" s="26" t="s">
        <v>527</v>
      </c>
      <c r="B39" s="26" t="s">
        <v>528</v>
      </c>
      <c r="C39" s="26">
        <v>0</v>
      </c>
      <c r="D39" s="26">
        <v>0</v>
      </c>
      <c r="E39" s="26">
        <v>0</v>
      </c>
      <c r="F39" s="26">
        <v>500</v>
      </c>
    </row>
    <row r="40" spans="1:6">
      <c r="A40" s="26"/>
      <c r="B40" s="26" t="s">
        <v>538</v>
      </c>
      <c r="C40" s="30">
        <f>SUM(C39)</f>
        <v>0</v>
      </c>
      <c r="D40" s="30">
        <f t="shared" ref="D40:F40" si="5">SUM(D39)</f>
        <v>0</v>
      </c>
      <c r="E40" s="30">
        <f t="shared" si="5"/>
        <v>0</v>
      </c>
      <c r="F40" s="30">
        <f t="shared" si="5"/>
        <v>500</v>
      </c>
    </row>
    <row r="41" spans="1:6">
      <c r="A41" s="26"/>
      <c r="B41" s="26"/>
      <c r="C41" s="26"/>
      <c r="D41" s="26"/>
      <c r="E41" s="26"/>
      <c r="F41" s="26"/>
    </row>
    <row r="42" spans="1:6">
      <c r="A42" s="26"/>
      <c r="B42" s="30" t="s">
        <v>575</v>
      </c>
      <c r="C42" s="26"/>
      <c r="D42" s="26"/>
      <c r="E42" s="26"/>
      <c r="F42" s="26"/>
    </row>
    <row r="43" spans="1:6">
      <c r="A43" s="26" t="s">
        <v>527</v>
      </c>
      <c r="B43" s="26" t="s">
        <v>528</v>
      </c>
      <c r="C43" s="26">
        <v>0</v>
      </c>
      <c r="D43" s="26">
        <v>0</v>
      </c>
      <c r="E43" s="26">
        <v>0</v>
      </c>
      <c r="F43" s="26">
        <v>4000</v>
      </c>
    </row>
    <row r="44" spans="1:6">
      <c r="A44" s="30"/>
      <c r="B44" s="30" t="s">
        <v>538</v>
      </c>
      <c r="C44" s="30">
        <f>SUM(C43)</f>
        <v>0</v>
      </c>
      <c r="D44" s="30">
        <f t="shared" ref="D44:F44" si="6">SUM(D43)</f>
        <v>0</v>
      </c>
      <c r="E44" s="30">
        <f t="shared" si="6"/>
        <v>0</v>
      </c>
      <c r="F44" s="30">
        <f t="shared" si="6"/>
        <v>4000</v>
      </c>
    </row>
    <row r="45" spans="1:6">
      <c r="A45" s="26"/>
      <c r="B45" s="26"/>
      <c r="C45" s="26"/>
      <c r="D45" s="26"/>
      <c r="E45" s="26"/>
      <c r="F45" s="26"/>
    </row>
    <row r="46" spans="1:6">
      <c r="A46" s="26"/>
      <c r="B46" s="30" t="s">
        <v>539</v>
      </c>
      <c r="C46" s="26"/>
      <c r="D46" s="26"/>
      <c r="E46" s="26"/>
      <c r="F46" s="26"/>
    </row>
    <row r="47" spans="1:6">
      <c r="A47" s="26" t="s">
        <v>527</v>
      </c>
      <c r="B47" s="26" t="s">
        <v>528</v>
      </c>
      <c r="C47" s="26">
        <v>0</v>
      </c>
      <c r="D47" s="26">
        <v>0</v>
      </c>
      <c r="E47" s="26">
        <v>0</v>
      </c>
      <c r="F47" s="26">
        <v>3500</v>
      </c>
    </row>
    <row r="48" spans="1:6">
      <c r="A48" s="30"/>
      <c r="B48" s="30" t="s">
        <v>538</v>
      </c>
      <c r="C48" s="30">
        <f>SUM(C47)</f>
        <v>0</v>
      </c>
      <c r="D48" s="30">
        <f t="shared" ref="D48:F48" si="7">SUM(D47)</f>
        <v>0</v>
      </c>
      <c r="E48" s="30">
        <f t="shared" si="7"/>
        <v>0</v>
      </c>
      <c r="F48" s="30">
        <f t="shared" si="7"/>
        <v>3500</v>
      </c>
    </row>
    <row r="49" spans="1:6">
      <c r="A49" s="26"/>
      <c r="B49" s="30"/>
      <c r="C49" s="30"/>
      <c r="D49" s="30"/>
      <c r="E49" s="30"/>
      <c r="F49" s="30"/>
    </row>
    <row r="50" spans="1:6">
      <c r="A50" s="26"/>
      <c r="B50" s="30" t="s">
        <v>574</v>
      </c>
      <c r="C50" s="26"/>
      <c r="D50" s="26"/>
      <c r="E50" s="26"/>
      <c r="F50" s="26"/>
    </row>
    <row r="51" spans="1:6">
      <c r="A51" s="26" t="s">
        <v>527</v>
      </c>
      <c r="B51" s="26" t="s">
        <v>528</v>
      </c>
      <c r="C51" s="26">
        <v>4088</v>
      </c>
      <c r="D51" s="26">
        <v>2500</v>
      </c>
      <c r="E51" s="26">
        <v>3097</v>
      </c>
      <c r="F51" s="26">
        <v>0</v>
      </c>
    </row>
    <row r="52" spans="1:6">
      <c r="A52" s="26"/>
      <c r="B52" s="30" t="s">
        <v>538</v>
      </c>
      <c r="C52" s="30">
        <f>SUM(C51)</f>
        <v>4088</v>
      </c>
      <c r="D52" s="30">
        <f t="shared" ref="D52:F52" si="8">SUM(D51)</f>
        <v>2500</v>
      </c>
      <c r="E52" s="30">
        <f>SUM(E51)</f>
        <v>3097</v>
      </c>
      <c r="F52" s="30">
        <f t="shared" si="8"/>
        <v>0</v>
      </c>
    </row>
    <row r="53" spans="1:6">
      <c r="A53" s="26"/>
      <c r="B53" s="26"/>
      <c r="C53" s="26"/>
      <c r="D53" s="26"/>
      <c r="E53" s="26"/>
      <c r="F53" s="26"/>
    </row>
    <row r="54" spans="1:6">
      <c r="A54" s="26"/>
      <c r="B54" s="30" t="s">
        <v>575</v>
      </c>
      <c r="C54" s="26"/>
      <c r="D54" s="26"/>
      <c r="E54" s="26"/>
      <c r="F54" s="26"/>
    </row>
    <row r="55" spans="1:6">
      <c r="A55" s="26" t="s">
        <v>527</v>
      </c>
      <c r="B55" s="26" t="s">
        <v>528</v>
      </c>
      <c r="C55" s="26">
        <v>5633</v>
      </c>
      <c r="D55" s="26">
        <v>5000</v>
      </c>
      <c r="E55" s="26">
        <v>5178</v>
      </c>
      <c r="F55" s="26">
        <v>0</v>
      </c>
    </row>
    <row r="56" spans="1:6">
      <c r="A56" s="30"/>
      <c r="B56" s="30" t="s">
        <v>538</v>
      </c>
      <c r="C56" s="30">
        <f>SUM(C55)</f>
        <v>5633</v>
      </c>
      <c r="D56" s="30">
        <f t="shared" ref="D56:F56" si="9">SUM(D55)</f>
        <v>5000</v>
      </c>
      <c r="E56" s="30">
        <f t="shared" si="9"/>
        <v>5178</v>
      </c>
      <c r="F56" s="30">
        <f t="shared" si="9"/>
        <v>0</v>
      </c>
    </row>
    <row r="57" spans="1:6">
      <c r="A57" s="26"/>
      <c r="B57" s="26"/>
      <c r="C57" s="26"/>
      <c r="D57" s="26"/>
      <c r="E57" s="26"/>
      <c r="F57" s="26"/>
    </row>
    <row r="58" spans="1:6">
      <c r="A58" s="26"/>
      <c r="B58" s="30" t="s">
        <v>539</v>
      </c>
      <c r="C58" s="26"/>
      <c r="D58" s="26"/>
      <c r="E58" s="26"/>
      <c r="F58" s="26"/>
    </row>
    <row r="59" spans="1:6">
      <c r="A59" s="26" t="s">
        <v>527</v>
      </c>
      <c r="B59" s="26" t="s">
        <v>528</v>
      </c>
      <c r="C59" s="26">
        <v>5205</v>
      </c>
      <c r="D59" s="26">
        <v>5000</v>
      </c>
      <c r="E59" s="26">
        <v>5900</v>
      </c>
      <c r="F59" s="26">
        <v>0</v>
      </c>
    </row>
    <row r="60" spans="1:6">
      <c r="A60" s="30"/>
      <c r="B60" s="30" t="s">
        <v>538</v>
      </c>
      <c r="C60" s="30">
        <f>SUM(C59)</f>
        <v>5205</v>
      </c>
      <c r="D60" s="30">
        <f t="shared" ref="D60:F60" si="10">SUM(D59)</f>
        <v>5000</v>
      </c>
      <c r="E60" s="30">
        <f t="shared" si="10"/>
        <v>5900</v>
      </c>
      <c r="F60" s="30">
        <f t="shared" si="10"/>
        <v>0</v>
      </c>
    </row>
    <row r="61" spans="1:6">
      <c r="A61" s="26"/>
      <c r="B61" s="26"/>
      <c r="C61" s="26"/>
      <c r="D61" s="26"/>
      <c r="E61" s="26"/>
      <c r="F61" s="26"/>
    </row>
    <row r="62" spans="1:6" ht="25.5">
      <c r="A62" s="26"/>
      <c r="B62" s="52" t="s">
        <v>544</v>
      </c>
      <c r="C62" s="26"/>
      <c r="D62" s="26"/>
      <c r="E62" s="26"/>
      <c r="F62" s="26"/>
    </row>
    <row r="63" spans="1:6">
      <c r="A63" s="26" t="s">
        <v>521</v>
      </c>
      <c r="B63" s="26" t="s">
        <v>522</v>
      </c>
      <c r="C63" s="26">
        <f>SUM(C6)</f>
        <v>20608</v>
      </c>
      <c r="D63" s="26">
        <f t="shared" ref="D63:F63" si="11">SUM(D6)</f>
        <v>25376</v>
      </c>
      <c r="E63" s="26">
        <f t="shared" si="11"/>
        <v>28671</v>
      </c>
      <c r="F63" s="26">
        <f t="shared" si="11"/>
        <v>22153</v>
      </c>
    </row>
    <row r="64" spans="1:6">
      <c r="A64" s="26" t="s">
        <v>523</v>
      </c>
      <c r="B64" s="26" t="s">
        <v>524</v>
      </c>
      <c r="C64" s="26">
        <f>SUM(C7)</f>
        <v>0</v>
      </c>
      <c r="D64" s="26">
        <f t="shared" ref="D64:F65" si="12">SUM(D7)</f>
        <v>0</v>
      </c>
      <c r="E64" s="26">
        <f t="shared" si="12"/>
        <v>0</v>
      </c>
      <c r="F64" s="26">
        <f t="shared" si="12"/>
        <v>0</v>
      </c>
    </row>
    <row r="65" spans="1:6">
      <c r="A65" s="26" t="s">
        <v>525</v>
      </c>
      <c r="B65" s="26" t="s">
        <v>526</v>
      </c>
      <c r="C65" s="26">
        <f>SUM(C8)</f>
        <v>62672</v>
      </c>
      <c r="D65" s="26">
        <f t="shared" si="12"/>
        <v>58100</v>
      </c>
      <c r="E65" s="26">
        <f t="shared" si="12"/>
        <v>66427</v>
      </c>
      <c r="F65" s="26">
        <f t="shared" si="12"/>
        <v>66785</v>
      </c>
    </row>
    <row r="66" spans="1:6">
      <c r="A66" s="26" t="s">
        <v>527</v>
      </c>
      <c r="B66" s="26" t="s">
        <v>528</v>
      </c>
      <c r="C66" s="26">
        <f>SUM(C9,C19,C27,C34,C39,C43,C47,C51,C55,C59,)</f>
        <v>24312</v>
      </c>
      <c r="D66" s="26">
        <f t="shared" ref="D66:F66" si="13">SUM(D9,D19,D27,D34,D39,D43,D47,D51,D55,D59,)</f>
        <v>25172</v>
      </c>
      <c r="E66" s="26">
        <f t="shared" si="13"/>
        <v>24446</v>
      </c>
      <c r="F66" s="26">
        <f t="shared" si="13"/>
        <v>19375</v>
      </c>
    </row>
    <row r="67" spans="1:6">
      <c r="A67" s="26" t="s">
        <v>529</v>
      </c>
      <c r="B67" s="26" t="s">
        <v>530</v>
      </c>
      <c r="C67" s="26">
        <f>SUM(C10)</f>
        <v>0</v>
      </c>
      <c r="D67" s="26">
        <f t="shared" ref="D67:F67" si="14">SUM(D10)</f>
        <v>4267</v>
      </c>
      <c r="E67" s="26">
        <f t="shared" si="14"/>
        <v>1780</v>
      </c>
      <c r="F67" s="26">
        <f t="shared" si="14"/>
        <v>4700</v>
      </c>
    </row>
    <row r="68" spans="1:6">
      <c r="A68" s="26" t="s">
        <v>531</v>
      </c>
      <c r="B68" s="26" t="s">
        <v>532</v>
      </c>
      <c r="C68" s="26">
        <f>SUM(C11,C23)</f>
        <v>65018</v>
      </c>
      <c r="D68" s="26">
        <f t="shared" ref="D68:F68" si="15">SUM(D11,D23)</f>
        <v>57387</v>
      </c>
      <c r="E68" s="26">
        <f t="shared" si="15"/>
        <v>70296</v>
      </c>
      <c r="F68" s="26">
        <f t="shared" si="15"/>
        <v>65027</v>
      </c>
    </row>
    <row r="69" spans="1:6">
      <c r="A69" s="26" t="s">
        <v>533</v>
      </c>
      <c r="B69" s="26" t="s">
        <v>534</v>
      </c>
      <c r="C69" s="26">
        <f>SUM(C12)</f>
        <v>803</v>
      </c>
      <c r="D69" s="26">
        <f t="shared" ref="D69:F69" si="16">SUM(D12)</f>
        <v>360</v>
      </c>
      <c r="E69" s="26">
        <f t="shared" si="16"/>
        <v>1005</v>
      </c>
      <c r="F69" s="26">
        <f t="shared" si="16"/>
        <v>38283</v>
      </c>
    </row>
    <row r="70" spans="1:6" s="23" customFormat="1" ht="13.5" customHeight="1">
      <c r="A70" s="26" t="s">
        <v>535</v>
      </c>
      <c r="B70" s="26" t="s">
        <v>536</v>
      </c>
      <c r="C70" s="26">
        <f>SUM(C13,C28)</f>
        <v>8333</v>
      </c>
      <c r="D70" s="26">
        <f t="shared" ref="D70:F71" si="17">SUM(D13,D28)</f>
        <v>9463</v>
      </c>
      <c r="E70" s="26">
        <f t="shared" si="17"/>
        <v>0</v>
      </c>
      <c r="F70" s="26">
        <f t="shared" si="17"/>
        <v>8000</v>
      </c>
    </row>
    <row r="71" spans="1:6">
      <c r="A71" s="26">
        <v>813</v>
      </c>
      <c r="B71" s="26" t="s">
        <v>537</v>
      </c>
      <c r="C71" s="26">
        <f>SUM(C14,C29)</f>
        <v>22911</v>
      </c>
      <c r="D71" s="26">
        <f t="shared" si="17"/>
        <v>0</v>
      </c>
      <c r="E71" s="26">
        <f t="shared" si="17"/>
        <v>19309</v>
      </c>
      <c r="F71" s="26">
        <f t="shared" si="17"/>
        <v>0</v>
      </c>
    </row>
    <row r="72" spans="1:6" ht="13.5" customHeight="1">
      <c r="A72" s="26">
        <v>814</v>
      </c>
      <c r="B72" s="26" t="s">
        <v>470</v>
      </c>
      <c r="C72" s="26">
        <f>SUM(C15)</f>
        <v>999</v>
      </c>
      <c r="D72" s="26">
        <f t="shared" ref="D72:F72" si="18">SUM(D15)</f>
        <v>0</v>
      </c>
      <c r="E72" s="26">
        <f t="shared" si="18"/>
        <v>886</v>
      </c>
      <c r="F72" s="26">
        <f t="shared" si="18"/>
        <v>0</v>
      </c>
    </row>
    <row r="73" spans="1:6" s="143" customFormat="1" ht="13.5" customHeight="1">
      <c r="A73" s="142" t="s">
        <v>535</v>
      </c>
      <c r="B73" s="142" t="s">
        <v>543</v>
      </c>
      <c r="C73" s="142">
        <f>SUM(C35)</f>
        <v>0</v>
      </c>
      <c r="D73" s="142">
        <f t="shared" ref="D73:F73" si="19">SUM(D35)</f>
        <v>0</v>
      </c>
      <c r="E73" s="142">
        <f t="shared" si="19"/>
        <v>0</v>
      </c>
      <c r="F73" s="142">
        <f t="shared" si="19"/>
        <v>14926</v>
      </c>
    </row>
    <row r="74" spans="1:6">
      <c r="A74" s="26"/>
      <c r="B74" s="30" t="s">
        <v>545</v>
      </c>
      <c r="C74" s="30">
        <f>SUM(C63:C72)</f>
        <v>205656</v>
      </c>
      <c r="D74" s="30">
        <f t="shared" ref="D74:E74" si="20">SUM(D63:D72)</f>
        <v>180125</v>
      </c>
      <c r="E74" s="30">
        <f t="shared" si="20"/>
        <v>212820</v>
      </c>
      <c r="F74" s="30">
        <f>SUM(F63:F73)</f>
        <v>239249</v>
      </c>
    </row>
    <row r="86" spans="1:1">
      <c r="A86" s="37"/>
    </row>
    <row r="87" spans="1:1">
      <c r="A87" s="37"/>
    </row>
    <row r="88" spans="1:1">
      <c r="A88" s="37"/>
    </row>
    <row r="89" spans="1:1">
      <c r="A89" s="37"/>
    </row>
    <row r="90" spans="1:1">
      <c r="A90" s="37"/>
    </row>
    <row r="91" spans="1:1">
      <c r="A91" s="37"/>
    </row>
    <row r="92" spans="1:1">
      <c r="A92" s="37"/>
    </row>
    <row r="93" spans="1:1">
      <c r="A93" s="37"/>
    </row>
    <row r="94" spans="1:1">
      <c r="A94" s="37"/>
    </row>
    <row r="95" spans="1:1">
      <c r="A95" s="37"/>
    </row>
    <row r="96" spans="1:1">
      <c r="A96" s="37"/>
    </row>
    <row r="97" spans="1:1">
      <c r="A97" s="37"/>
    </row>
    <row r="98" spans="1:1">
      <c r="A98" s="37"/>
    </row>
    <row r="99" spans="1:1">
      <c r="A99" s="37"/>
    </row>
    <row r="100" spans="1:1">
      <c r="A100" s="37"/>
    </row>
    <row r="101" spans="1:1">
      <c r="A101" s="37"/>
    </row>
    <row r="102" spans="1:1">
      <c r="A102" s="37"/>
    </row>
    <row r="103" spans="1:1">
      <c r="A103" s="37"/>
    </row>
    <row r="104" spans="1:1">
      <c r="A104" s="37"/>
    </row>
    <row r="105" spans="1:1">
      <c r="A105" s="37"/>
    </row>
    <row r="106" spans="1:1">
      <c r="A106" s="37"/>
    </row>
    <row r="107" spans="1:1">
      <c r="A107" s="37"/>
    </row>
    <row r="108" spans="1:1">
      <c r="A108" s="37"/>
    </row>
    <row r="109" spans="1:1">
      <c r="A109" s="37"/>
    </row>
    <row r="110" spans="1:1">
      <c r="A110" s="37"/>
    </row>
    <row r="111" spans="1:1">
      <c r="A111" s="37"/>
    </row>
    <row r="112" spans="1:1">
      <c r="A112" s="37"/>
    </row>
    <row r="113" spans="1:1">
      <c r="A113" s="37"/>
    </row>
    <row r="114" spans="1:1">
      <c r="A114" s="37"/>
    </row>
    <row r="115" spans="1:1">
      <c r="A115" s="37"/>
    </row>
    <row r="116" spans="1:1">
      <c r="A116" s="37"/>
    </row>
    <row r="117" spans="1:1">
      <c r="A117" s="37"/>
    </row>
    <row r="118" spans="1:1">
      <c r="A118" s="37"/>
    </row>
    <row r="119" spans="1:1">
      <c r="A119" s="37"/>
    </row>
    <row r="120" spans="1:1">
      <c r="A120" s="37"/>
    </row>
    <row r="121" spans="1:1">
      <c r="A121" s="37"/>
    </row>
    <row r="122" spans="1:1">
      <c r="A122" s="37"/>
    </row>
    <row r="123" spans="1:1">
      <c r="A123" s="37"/>
    </row>
    <row r="124" spans="1:1">
      <c r="A124" s="37"/>
    </row>
    <row r="125" spans="1:1">
      <c r="A125" s="37"/>
    </row>
    <row r="126" spans="1:1">
      <c r="A126" s="37"/>
    </row>
    <row r="127" spans="1:1">
      <c r="A127" s="37"/>
    </row>
    <row r="128" spans="1:1">
      <c r="A128" s="37"/>
    </row>
    <row r="129" spans="1:1">
      <c r="A129" s="37"/>
    </row>
    <row r="130" spans="1:1">
      <c r="A130" s="37"/>
    </row>
    <row r="131" spans="1:1">
      <c r="A131" s="37"/>
    </row>
    <row r="132" spans="1:1">
      <c r="A132" s="37"/>
    </row>
    <row r="133" spans="1:1">
      <c r="A133" s="37"/>
    </row>
    <row r="134" spans="1:1">
      <c r="A134" s="37"/>
    </row>
    <row r="135" spans="1:1">
      <c r="A135" s="37"/>
    </row>
    <row r="136" spans="1:1">
      <c r="A136" s="37"/>
    </row>
    <row r="137" spans="1:1">
      <c r="A137" s="37"/>
    </row>
    <row r="138" spans="1:1">
      <c r="A138" s="37"/>
    </row>
    <row r="139" spans="1:1">
      <c r="A139" s="37"/>
    </row>
    <row r="140" spans="1:1">
      <c r="A140" s="37"/>
    </row>
    <row r="141" spans="1:1">
      <c r="A141" s="37"/>
    </row>
    <row r="142" spans="1:1">
      <c r="A142" s="37"/>
    </row>
    <row r="143" spans="1:1">
      <c r="A143" s="37"/>
    </row>
    <row r="144" spans="1:1">
      <c r="A144" s="37"/>
    </row>
    <row r="145" spans="1:1">
      <c r="A145" s="37"/>
    </row>
    <row r="146" spans="1:1">
      <c r="A146" s="37"/>
    </row>
    <row r="147" spans="1:1">
      <c r="A147" s="37"/>
    </row>
    <row r="148" spans="1:1">
      <c r="A148" s="37"/>
    </row>
    <row r="149" spans="1:1">
      <c r="A149" s="37"/>
    </row>
    <row r="150" spans="1:1">
      <c r="A150" s="37"/>
    </row>
    <row r="151" spans="1:1">
      <c r="A151" s="37"/>
    </row>
    <row r="152" spans="1:1">
      <c r="A152" s="37"/>
    </row>
    <row r="153" spans="1:1">
      <c r="A153" s="37"/>
    </row>
    <row r="154" spans="1:1">
      <c r="A154" s="37"/>
    </row>
    <row r="155" spans="1:1">
      <c r="A155" s="37"/>
    </row>
    <row r="156" spans="1:1">
      <c r="A156" s="37"/>
    </row>
    <row r="157" spans="1:1">
      <c r="A157" s="37"/>
    </row>
    <row r="158" spans="1:1">
      <c r="A158" s="37"/>
    </row>
    <row r="159" spans="1:1">
      <c r="A159" s="37"/>
    </row>
    <row r="160" spans="1:1">
      <c r="A160" s="37"/>
    </row>
    <row r="161" spans="1:1">
      <c r="A161" s="37"/>
    </row>
    <row r="162" spans="1:1">
      <c r="A162" s="37"/>
    </row>
    <row r="163" spans="1:1">
      <c r="A163" s="37"/>
    </row>
    <row r="164" spans="1:1">
      <c r="A164" s="37"/>
    </row>
    <row r="165" spans="1:1">
      <c r="A165" s="37"/>
    </row>
    <row r="166" spans="1:1">
      <c r="A166" s="37"/>
    </row>
    <row r="167" spans="1:1">
      <c r="A167" s="37"/>
    </row>
    <row r="168" spans="1:1">
      <c r="A168" s="37"/>
    </row>
    <row r="169" spans="1:1">
      <c r="A169" s="37"/>
    </row>
    <row r="170" spans="1:1">
      <c r="A170" s="37"/>
    </row>
    <row r="171" spans="1:1">
      <c r="A171" s="37"/>
    </row>
    <row r="172" spans="1:1">
      <c r="A172" s="37"/>
    </row>
    <row r="173" spans="1:1">
      <c r="A173" s="37"/>
    </row>
    <row r="174" spans="1:1">
      <c r="A174" s="37"/>
    </row>
    <row r="175" spans="1:1">
      <c r="A175" s="37"/>
    </row>
    <row r="176" spans="1:1">
      <c r="A176" s="37"/>
    </row>
    <row r="177" spans="1:1">
      <c r="A177" s="37"/>
    </row>
    <row r="178" spans="1:1">
      <c r="A178" s="37"/>
    </row>
    <row r="179" spans="1:1">
      <c r="A179" s="37"/>
    </row>
    <row r="180" spans="1:1">
      <c r="A180" s="37"/>
    </row>
    <row r="181" spans="1:1">
      <c r="A181" s="37"/>
    </row>
    <row r="182" spans="1:1">
      <c r="A182" s="37"/>
    </row>
    <row r="183" spans="1:1">
      <c r="A183" s="37"/>
    </row>
    <row r="184" spans="1:1">
      <c r="A184" s="37"/>
    </row>
    <row r="185" spans="1:1">
      <c r="A185" s="37"/>
    </row>
    <row r="186" spans="1:1">
      <c r="A186" s="37"/>
    </row>
    <row r="187" spans="1:1">
      <c r="A187" s="37"/>
    </row>
    <row r="188" spans="1:1">
      <c r="A188" s="37"/>
    </row>
    <row r="189" spans="1:1">
      <c r="A189" s="37"/>
    </row>
    <row r="190" spans="1:1">
      <c r="A190" s="37"/>
    </row>
    <row r="191" spans="1:1">
      <c r="A191" s="37"/>
    </row>
    <row r="192" spans="1:1">
      <c r="A192" s="37"/>
    </row>
    <row r="193" spans="1:1">
      <c r="A193" s="37"/>
    </row>
    <row r="194" spans="1:1">
      <c r="A194" s="37"/>
    </row>
    <row r="195" spans="1:1">
      <c r="A195" s="37"/>
    </row>
    <row r="196" spans="1:1">
      <c r="A196" s="37"/>
    </row>
    <row r="197" spans="1:1">
      <c r="A197" s="37"/>
    </row>
    <row r="198" spans="1:1">
      <c r="A198" s="37"/>
    </row>
    <row r="199" spans="1:1">
      <c r="A199" s="37"/>
    </row>
    <row r="200" spans="1:1">
      <c r="A200" s="37"/>
    </row>
    <row r="201" spans="1:1">
      <c r="A201" s="37"/>
    </row>
    <row r="202" spans="1:1">
      <c r="A202" s="37"/>
    </row>
    <row r="203" spans="1:1">
      <c r="A203" s="37"/>
    </row>
  </sheetData>
  <mergeCells count="3">
    <mergeCell ref="B1:F1"/>
    <mergeCell ref="A2:F2"/>
    <mergeCell ref="C3:F3"/>
  </mergeCells>
  <pageMargins left="0.62992125984251968" right="0.43307086614173229" top="0.55118110236220474" bottom="0.55118110236220474" header="0.31496062992125984" footer="0.31496062992125984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B1" sqref="B1:C1"/>
    </sheetView>
  </sheetViews>
  <sheetFormatPr defaultRowHeight="12.75"/>
  <cols>
    <col min="1" max="1" width="10.5703125" style="20" customWidth="1"/>
    <col min="2" max="2" width="51.42578125" style="20" customWidth="1"/>
    <col min="3" max="3" width="13.140625" style="20" customWidth="1"/>
    <col min="4" max="256" width="9.140625" style="20"/>
    <col min="257" max="257" width="10.5703125" style="20" customWidth="1"/>
    <col min="258" max="258" width="51.42578125" style="20" customWidth="1"/>
    <col min="259" max="259" width="13.140625" style="20" customWidth="1"/>
    <col min="260" max="512" width="9.140625" style="20"/>
    <col min="513" max="513" width="10.5703125" style="20" customWidth="1"/>
    <col min="514" max="514" width="51.42578125" style="20" customWidth="1"/>
    <col min="515" max="515" width="13.140625" style="20" customWidth="1"/>
    <col min="516" max="768" width="9.140625" style="20"/>
    <col min="769" max="769" width="10.5703125" style="20" customWidth="1"/>
    <col min="770" max="770" width="51.42578125" style="20" customWidth="1"/>
    <col min="771" max="771" width="13.140625" style="20" customWidth="1"/>
    <col min="772" max="1024" width="9.140625" style="20"/>
    <col min="1025" max="1025" width="10.5703125" style="20" customWidth="1"/>
    <col min="1026" max="1026" width="51.42578125" style="20" customWidth="1"/>
    <col min="1027" max="1027" width="13.140625" style="20" customWidth="1"/>
    <col min="1028" max="1280" width="9.140625" style="20"/>
    <col min="1281" max="1281" width="10.5703125" style="20" customWidth="1"/>
    <col min="1282" max="1282" width="51.42578125" style="20" customWidth="1"/>
    <col min="1283" max="1283" width="13.140625" style="20" customWidth="1"/>
    <col min="1284" max="1536" width="9.140625" style="20"/>
    <col min="1537" max="1537" width="10.5703125" style="20" customWidth="1"/>
    <col min="1538" max="1538" width="51.42578125" style="20" customWidth="1"/>
    <col min="1539" max="1539" width="13.140625" style="20" customWidth="1"/>
    <col min="1540" max="1792" width="9.140625" style="20"/>
    <col min="1793" max="1793" width="10.5703125" style="20" customWidth="1"/>
    <col min="1794" max="1794" width="51.42578125" style="20" customWidth="1"/>
    <col min="1795" max="1795" width="13.140625" style="20" customWidth="1"/>
    <col min="1796" max="2048" width="9.140625" style="20"/>
    <col min="2049" max="2049" width="10.5703125" style="20" customWidth="1"/>
    <col min="2050" max="2050" width="51.42578125" style="20" customWidth="1"/>
    <col min="2051" max="2051" width="13.140625" style="20" customWidth="1"/>
    <col min="2052" max="2304" width="9.140625" style="20"/>
    <col min="2305" max="2305" width="10.5703125" style="20" customWidth="1"/>
    <col min="2306" max="2306" width="51.42578125" style="20" customWidth="1"/>
    <col min="2307" max="2307" width="13.140625" style="20" customWidth="1"/>
    <col min="2308" max="2560" width="9.140625" style="20"/>
    <col min="2561" max="2561" width="10.5703125" style="20" customWidth="1"/>
    <col min="2562" max="2562" width="51.42578125" style="20" customWidth="1"/>
    <col min="2563" max="2563" width="13.140625" style="20" customWidth="1"/>
    <col min="2564" max="2816" width="9.140625" style="20"/>
    <col min="2817" max="2817" width="10.5703125" style="20" customWidth="1"/>
    <col min="2818" max="2818" width="51.42578125" style="20" customWidth="1"/>
    <col min="2819" max="2819" width="13.140625" style="20" customWidth="1"/>
    <col min="2820" max="3072" width="9.140625" style="20"/>
    <col min="3073" max="3073" width="10.5703125" style="20" customWidth="1"/>
    <col min="3074" max="3074" width="51.42578125" style="20" customWidth="1"/>
    <col min="3075" max="3075" width="13.140625" style="20" customWidth="1"/>
    <col min="3076" max="3328" width="9.140625" style="20"/>
    <col min="3329" max="3329" width="10.5703125" style="20" customWidth="1"/>
    <col min="3330" max="3330" width="51.42578125" style="20" customWidth="1"/>
    <col min="3331" max="3331" width="13.140625" style="20" customWidth="1"/>
    <col min="3332" max="3584" width="9.140625" style="20"/>
    <col min="3585" max="3585" width="10.5703125" style="20" customWidth="1"/>
    <col min="3586" max="3586" width="51.42578125" style="20" customWidth="1"/>
    <col min="3587" max="3587" width="13.140625" style="20" customWidth="1"/>
    <col min="3588" max="3840" width="9.140625" style="20"/>
    <col min="3841" max="3841" width="10.5703125" style="20" customWidth="1"/>
    <col min="3842" max="3842" width="51.42578125" style="20" customWidth="1"/>
    <col min="3843" max="3843" width="13.140625" style="20" customWidth="1"/>
    <col min="3844" max="4096" width="9.140625" style="20"/>
    <col min="4097" max="4097" width="10.5703125" style="20" customWidth="1"/>
    <col min="4098" max="4098" width="51.42578125" style="20" customWidth="1"/>
    <col min="4099" max="4099" width="13.140625" style="20" customWidth="1"/>
    <col min="4100" max="4352" width="9.140625" style="20"/>
    <col min="4353" max="4353" width="10.5703125" style="20" customWidth="1"/>
    <col min="4354" max="4354" width="51.42578125" style="20" customWidth="1"/>
    <col min="4355" max="4355" width="13.140625" style="20" customWidth="1"/>
    <col min="4356" max="4608" width="9.140625" style="20"/>
    <col min="4609" max="4609" width="10.5703125" style="20" customWidth="1"/>
    <col min="4610" max="4610" width="51.42578125" style="20" customWidth="1"/>
    <col min="4611" max="4611" width="13.140625" style="20" customWidth="1"/>
    <col min="4612" max="4864" width="9.140625" style="20"/>
    <col min="4865" max="4865" width="10.5703125" style="20" customWidth="1"/>
    <col min="4866" max="4866" width="51.42578125" style="20" customWidth="1"/>
    <col min="4867" max="4867" width="13.140625" style="20" customWidth="1"/>
    <col min="4868" max="5120" width="9.140625" style="20"/>
    <col min="5121" max="5121" width="10.5703125" style="20" customWidth="1"/>
    <col min="5122" max="5122" width="51.42578125" style="20" customWidth="1"/>
    <col min="5123" max="5123" width="13.140625" style="20" customWidth="1"/>
    <col min="5124" max="5376" width="9.140625" style="20"/>
    <col min="5377" max="5377" width="10.5703125" style="20" customWidth="1"/>
    <col min="5378" max="5378" width="51.42578125" style="20" customWidth="1"/>
    <col min="5379" max="5379" width="13.140625" style="20" customWidth="1"/>
    <col min="5380" max="5632" width="9.140625" style="20"/>
    <col min="5633" max="5633" width="10.5703125" style="20" customWidth="1"/>
    <col min="5634" max="5634" width="51.42578125" style="20" customWidth="1"/>
    <col min="5635" max="5635" width="13.140625" style="20" customWidth="1"/>
    <col min="5636" max="5888" width="9.140625" style="20"/>
    <col min="5889" max="5889" width="10.5703125" style="20" customWidth="1"/>
    <col min="5890" max="5890" width="51.42578125" style="20" customWidth="1"/>
    <col min="5891" max="5891" width="13.140625" style="20" customWidth="1"/>
    <col min="5892" max="6144" width="9.140625" style="20"/>
    <col min="6145" max="6145" width="10.5703125" style="20" customWidth="1"/>
    <col min="6146" max="6146" width="51.42578125" style="20" customWidth="1"/>
    <col min="6147" max="6147" width="13.140625" style="20" customWidth="1"/>
    <col min="6148" max="6400" width="9.140625" style="20"/>
    <col min="6401" max="6401" width="10.5703125" style="20" customWidth="1"/>
    <col min="6402" max="6402" width="51.42578125" style="20" customWidth="1"/>
    <col min="6403" max="6403" width="13.140625" style="20" customWidth="1"/>
    <col min="6404" max="6656" width="9.140625" style="20"/>
    <col min="6657" max="6657" width="10.5703125" style="20" customWidth="1"/>
    <col min="6658" max="6658" width="51.42578125" style="20" customWidth="1"/>
    <col min="6659" max="6659" width="13.140625" style="20" customWidth="1"/>
    <col min="6660" max="6912" width="9.140625" style="20"/>
    <col min="6913" max="6913" width="10.5703125" style="20" customWidth="1"/>
    <col min="6914" max="6914" width="51.42578125" style="20" customWidth="1"/>
    <col min="6915" max="6915" width="13.140625" style="20" customWidth="1"/>
    <col min="6916" max="7168" width="9.140625" style="20"/>
    <col min="7169" max="7169" width="10.5703125" style="20" customWidth="1"/>
    <col min="7170" max="7170" width="51.42578125" style="20" customWidth="1"/>
    <col min="7171" max="7171" width="13.140625" style="20" customWidth="1"/>
    <col min="7172" max="7424" width="9.140625" style="20"/>
    <col min="7425" max="7425" width="10.5703125" style="20" customWidth="1"/>
    <col min="7426" max="7426" width="51.42578125" style="20" customWidth="1"/>
    <col min="7427" max="7427" width="13.140625" style="20" customWidth="1"/>
    <col min="7428" max="7680" width="9.140625" style="20"/>
    <col min="7681" max="7681" width="10.5703125" style="20" customWidth="1"/>
    <col min="7682" max="7682" width="51.42578125" style="20" customWidth="1"/>
    <col min="7683" max="7683" width="13.140625" style="20" customWidth="1"/>
    <col min="7684" max="7936" width="9.140625" style="20"/>
    <col min="7937" max="7937" width="10.5703125" style="20" customWidth="1"/>
    <col min="7938" max="7938" width="51.42578125" style="20" customWidth="1"/>
    <col min="7939" max="7939" width="13.140625" style="20" customWidth="1"/>
    <col min="7940" max="8192" width="9.140625" style="20"/>
    <col min="8193" max="8193" width="10.5703125" style="20" customWidth="1"/>
    <col min="8194" max="8194" width="51.42578125" style="20" customWidth="1"/>
    <col min="8195" max="8195" width="13.140625" style="20" customWidth="1"/>
    <col min="8196" max="8448" width="9.140625" style="20"/>
    <col min="8449" max="8449" width="10.5703125" style="20" customWidth="1"/>
    <col min="8450" max="8450" width="51.42578125" style="20" customWidth="1"/>
    <col min="8451" max="8451" width="13.140625" style="20" customWidth="1"/>
    <col min="8452" max="8704" width="9.140625" style="20"/>
    <col min="8705" max="8705" width="10.5703125" style="20" customWidth="1"/>
    <col min="8706" max="8706" width="51.42578125" style="20" customWidth="1"/>
    <col min="8707" max="8707" width="13.140625" style="20" customWidth="1"/>
    <col min="8708" max="8960" width="9.140625" style="20"/>
    <col min="8961" max="8961" width="10.5703125" style="20" customWidth="1"/>
    <col min="8962" max="8962" width="51.42578125" style="20" customWidth="1"/>
    <col min="8963" max="8963" width="13.140625" style="20" customWidth="1"/>
    <col min="8964" max="9216" width="9.140625" style="20"/>
    <col min="9217" max="9217" width="10.5703125" style="20" customWidth="1"/>
    <col min="9218" max="9218" width="51.42578125" style="20" customWidth="1"/>
    <col min="9219" max="9219" width="13.140625" style="20" customWidth="1"/>
    <col min="9220" max="9472" width="9.140625" style="20"/>
    <col min="9473" max="9473" width="10.5703125" style="20" customWidth="1"/>
    <col min="9474" max="9474" width="51.42578125" style="20" customWidth="1"/>
    <col min="9475" max="9475" width="13.140625" style="20" customWidth="1"/>
    <col min="9476" max="9728" width="9.140625" style="20"/>
    <col min="9729" max="9729" width="10.5703125" style="20" customWidth="1"/>
    <col min="9730" max="9730" width="51.42578125" style="20" customWidth="1"/>
    <col min="9731" max="9731" width="13.140625" style="20" customWidth="1"/>
    <col min="9732" max="9984" width="9.140625" style="20"/>
    <col min="9985" max="9985" width="10.5703125" style="20" customWidth="1"/>
    <col min="9986" max="9986" width="51.42578125" style="20" customWidth="1"/>
    <col min="9987" max="9987" width="13.140625" style="20" customWidth="1"/>
    <col min="9988" max="10240" width="9.140625" style="20"/>
    <col min="10241" max="10241" width="10.5703125" style="20" customWidth="1"/>
    <col min="10242" max="10242" width="51.42578125" style="20" customWidth="1"/>
    <col min="10243" max="10243" width="13.140625" style="20" customWidth="1"/>
    <col min="10244" max="10496" width="9.140625" style="20"/>
    <col min="10497" max="10497" width="10.5703125" style="20" customWidth="1"/>
    <col min="10498" max="10498" width="51.42578125" style="20" customWidth="1"/>
    <col min="10499" max="10499" width="13.140625" style="20" customWidth="1"/>
    <col min="10500" max="10752" width="9.140625" style="20"/>
    <col min="10753" max="10753" width="10.5703125" style="20" customWidth="1"/>
    <col min="10754" max="10754" width="51.42578125" style="20" customWidth="1"/>
    <col min="10755" max="10755" width="13.140625" style="20" customWidth="1"/>
    <col min="10756" max="11008" width="9.140625" style="20"/>
    <col min="11009" max="11009" width="10.5703125" style="20" customWidth="1"/>
    <col min="11010" max="11010" width="51.42578125" style="20" customWidth="1"/>
    <col min="11011" max="11011" width="13.140625" style="20" customWidth="1"/>
    <col min="11012" max="11264" width="9.140625" style="20"/>
    <col min="11265" max="11265" width="10.5703125" style="20" customWidth="1"/>
    <col min="11266" max="11266" width="51.42578125" style="20" customWidth="1"/>
    <col min="11267" max="11267" width="13.140625" style="20" customWidth="1"/>
    <col min="11268" max="11520" width="9.140625" style="20"/>
    <col min="11521" max="11521" width="10.5703125" style="20" customWidth="1"/>
    <col min="11522" max="11522" width="51.42578125" style="20" customWidth="1"/>
    <col min="11523" max="11523" width="13.140625" style="20" customWidth="1"/>
    <col min="11524" max="11776" width="9.140625" style="20"/>
    <col min="11777" max="11777" width="10.5703125" style="20" customWidth="1"/>
    <col min="11778" max="11778" width="51.42578125" style="20" customWidth="1"/>
    <col min="11779" max="11779" width="13.140625" style="20" customWidth="1"/>
    <col min="11780" max="12032" width="9.140625" style="20"/>
    <col min="12033" max="12033" width="10.5703125" style="20" customWidth="1"/>
    <col min="12034" max="12034" width="51.42578125" style="20" customWidth="1"/>
    <col min="12035" max="12035" width="13.140625" style="20" customWidth="1"/>
    <col min="12036" max="12288" width="9.140625" style="20"/>
    <col min="12289" max="12289" width="10.5703125" style="20" customWidth="1"/>
    <col min="12290" max="12290" width="51.42578125" style="20" customWidth="1"/>
    <col min="12291" max="12291" width="13.140625" style="20" customWidth="1"/>
    <col min="12292" max="12544" width="9.140625" style="20"/>
    <col min="12545" max="12545" width="10.5703125" style="20" customWidth="1"/>
    <col min="12546" max="12546" width="51.42578125" style="20" customWidth="1"/>
    <col min="12547" max="12547" width="13.140625" style="20" customWidth="1"/>
    <col min="12548" max="12800" width="9.140625" style="20"/>
    <col min="12801" max="12801" width="10.5703125" style="20" customWidth="1"/>
    <col min="12802" max="12802" width="51.42578125" style="20" customWidth="1"/>
    <col min="12803" max="12803" width="13.140625" style="20" customWidth="1"/>
    <col min="12804" max="13056" width="9.140625" style="20"/>
    <col min="13057" max="13057" width="10.5703125" style="20" customWidth="1"/>
    <col min="13058" max="13058" width="51.42578125" style="20" customWidth="1"/>
    <col min="13059" max="13059" width="13.140625" style="20" customWidth="1"/>
    <col min="13060" max="13312" width="9.140625" style="20"/>
    <col min="13313" max="13313" width="10.5703125" style="20" customWidth="1"/>
    <col min="13314" max="13314" width="51.42578125" style="20" customWidth="1"/>
    <col min="13315" max="13315" width="13.140625" style="20" customWidth="1"/>
    <col min="13316" max="13568" width="9.140625" style="20"/>
    <col min="13569" max="13569" width="10.5703125" style="20" customWidth="1"/>
    <col min="13570" max="13570" width="51.42578125" style="20" customWidth="1"/>
    <col min="13571" max="13571" width="13.140625" style="20" customWidth="1"/>
    <col min="13572" max="13824" width="9.140625" style="20"/>
    <col min="13825" max="13825" width="10.5703125" style="20" customWidth="1"/>
    <col min="13826" max="13826" width="51.42578125" style="20" customWidth="1"/>
    <col min="13827" max="13827" width="13.140625" style="20" customWidth="1"/>
    <col min="13828" max="14080" width="9.140625" style="20"/>
    <col min="14081" max="14081" width="10.5703125" style="20" customWidth="1"/>
    <col min="14082" max="14082" width="51.42578125" style="20" customWidth="1"/>
    <col min="14083" max="14083" width="13.140625" style="20" customWidth="1"/>
    <col min="14084" max="14336" width="9.140625" style="20"/>
    <col min="14337" max="14337" width="10.5703125" style="20" customWidth="1"/>
    <col min="14338" max="14338" width="51.42578125" style="20" customWidth="1"/>
    <col min="14339" max="14339" width="13.140625" style="20" customWidth="1"/>
    <col min="14340" max="14592" width="9.140625" style="20"/>
    <col min="14593" max="14593" width="10.5703125" style="20" customWidth="1"/>
    <col min="14594" max="14594" width="51.42578125" style="20" customWidth="1"/>
    <col min="14595" max="14595" width="13.140625" style="20" customWidth="1"/>
    <col min="14596" max="14848" width="9.140625" style="20"/>
    <col min="14849" max="14849" width="10.5703125" style="20" customWidth="1"/>
    <col min="14850" max="14850" width="51.42578125" style="20" customWidth="1"/>
    <col min="14851" max="14851" width="13.140625" style="20" customWidth="1"/>
    <col min="14852" max="15104" width="9.140625" style="20"/>
    <col min="15105" max="15105" width="10.5703125" style="20" customWidth="1"/>
    <col min="15106" max="15106" width="51.42578125" style="20" customWidth="1"/>
    <col min="15107" max="15107" width="13.140625" style="20" customWidth="1"/>
    <col min="15108" max="15360" width="9.140625" style="20"/>
    <col min="15361" max="15361" width="10.5703125" style="20" customWidth="1"/>
    <col min="15362" max="15362" width="51.42578125" style="20" customWidth="1"/>
    <col min="15363" max="15363" width="13.140625" style="20" customWidth="1"/>
    <col min="15364" max="15616" width="9.140625" style="20"/>
    <col min="15617" max="15617" width="10.5703125" style="20" customWidth="1"/>
    <col min="15618" max="15618" width="51.42578125" style="20" customWidth="1"/>
    <col min="15619" max="15619" width="13.140625" style="20" customWidth="1"/>
    <col min="15620" max="15872" width="9.140625" style="20"/>
    <col min="15873" max="15873" width="10.5703125" style="20" customWidth="1"/>
    <col min="15874" max="15874" width="51.42578125" style="20" customWidth="1"/>
    <col min="15875" max="15875" width="13.140625" style="20" customWidth="1"/>
    <col min="15876" max="16128" width="9.140625" style="20"/>
    <col min="16129" max="16129" width="10.5703125" style="20" customWidth="1"/>
    <col min="16130" max="16130" width="51.42578125" style="20" customWidth="1"/>
    <col min="16131" max="16131" width="13.140625" style="20" customWidth="1"/>
    <col min="16132" max="16384" width="9.140625" style="20"/>
  </cols>
  <sheetData>
    <row r="1" spans="1:6">
      <c r="A1" s="22"/>
      <c r="B1" s="171" t="s">
        <v>800</v>
      </c>
      <c r="C1" s="171"/>
      <c r="D1" s="22"/>
      <c r="E1" s="22"/>
      <c r="F1" s="22"/>
    </row>
    <row r="2" spans="1:6">
      <c r="A2" s="23"/>
      <c r="B2" s="177"/>
      <c r="C2" s="177"/>
      <c r="D2" s="177"/>
      <c r="E2" s="177"/>
      <c r="F2" s="177"/>
    </row>
    <row r="3" spans="1:6">
      <c r="A3" s="136"/>
      <c r="B3" s="136"/>
      <c r="C3" s="136"/>
      <c r="D3" s="21"/>
      <c r="E3" s="23"/>
      <c r="F3" s="23"/>
    </row>
    <row r="4" spans="1:6">
      <c r="A4" s="178" t="s">
        <v>773</v>
      </c>
      <c r="B4" s="178"/>
      <c r="C4" s="178"/>
      <c r="D4" s="21"/>
      <c r="E4" s="23"/>
      <c r="F4" s="23"/>
    </row>
    <row r="5" spans="1:6">
      <c r="A5" s="136"/>
      <c r="B5" s="136"/>
      <c r="C5" s="136"/>
      <c r="D5" s="21"/>
      <c r="E5" s="24"/>
      <c r="F5" s="23"/>
    </row>
    <row r="6" spans="1:6">
      <c r="A6" s="136"/>
      <c r="B6" s="136"/>
      <c r="C6" s="136"/>
      <c r="D6" s="21"/>
      <c r="E6" s="23"/>
      <c r="F6" s="23"/>
    </row>
    <row r="7" spans="1:6">
      <c r="A7" s="23"/>
      <c r="B7" s="23"/>
      <c r="C7" s="23" t="s">
        <v>507</v>
      </c>
      <c r="D7" s="23"/>
      <c r="E7" s="23"/>
      <c r="F7" s="23"/>
    </row>
    <row r="8" spans="1:6" s="21" customFormat="1" ht="30" customHeight="1">
      <c r="A8" s="31" t="s">
        <v>510</v>
      </c>
      <c r="B8" s="31" t="s">
        <v>511</v>
      </c>
      <c r="C8" s="31" t="s">
        <v>512</v>
      </c>
    </row>
    <row r="9" spans="1:6" ht="35.1" customHeight="1">
      <c r="A9" s="28">
        <v>1</v>
      </c>
      <c r="B9" s="25" t="s">
        <v>513</v>
      </c>
      <c r="C9" s="26">
        <v>4500</v>
      </c>
      <c r="D9" s="23"/>
      <c r="E9" s="23"/>
      <c r="F9" s="23"/>
    </row>
    <row r="10" spans="1:6" ht="35.1" customHeight="1">
      <c r="A10" s="28">
        <v>2</v>
      </c>
      <c r="B10" s="25" t="s">
        <v>514</v>
      </c>
      <c r="C10" s="26">
        <v>2000</v>
      </c>
      <c r="D10" s="23"/>
      <c r="E10" s="23"/>
      <c r="F10" s="23"/>
    </row>
    <row r="11" spans="1:6" ht="35.1" customHeight="1">
      <c r="A11" s="28">
        <v>3</v>
      </c>
      <c r="B11" s="25" t="s">
        <v>517</v>
      </c>
      <c r="C11" s="26">
        <v>23855</v>
      </c>
      <c r="D11" s="23"/>
      <c r="E11" s="23"/>
      <c r="F11" s="23"/>
    </row>
    <row r="12" spans="1:6" ht="35.1" customHeight="1">
      <c r="A12" s="28">
        <v>4</v>
      </c>
      <c r="B12" s="26" t="s">
        <v>790</v>
      </c>
      <c r="C12" s="26">
        <v>3360</v>
      </c>
      <c r="D12" s="23"/>
      <c r="E12" s="23"/>
      <c r="F12" s="23"/>
    </row>
    <row r="13" spans="1:6" ht="35.1" customHeight="1">
      <c r="A13" s="28">
        <v>5</v>
      </c>
      <c r="B13" s="26" t="s">
        <v>791</v>
      </c>
      <c r="C13" s="26">
        <v>1816</v>
      </c>
      <c r="D13" s="23"/>
      <c r="E13" s="23"/>
      <c r="F13" s="23"/>
    </row>
    <row r="14" spans="1:6" ht="35.1" customHeight="1">
      <c r="A14" s="28">
        <v>6</v>
      </c>
      <c r="B14" s="25" t="s">
        <v>774</v>
      </c>
      <c r="C14" s="26">
        <v>4700</v>
      </c>
      <c r="D14" s="23"/>
      <c r="E14" s="23"/>
      <c r="F14" s="23"/>
    </row>
    <row r="15" spans="1:6" ht="35.1" customHeight="1">
      <c r="A15" s="28">
        <v>7</v>
      </c>
      <c r="B15" s="26" t="s">
        <v>515</v>
      </c>
      <c r="C15" s="26">
        <v>500</v>
      </c>
      <c r="D15" s="23"/>
      <c r="E15" s="23"/>
      <c r="F15" s="23"/>
    </row>
    <row r="16" spans="1:6" ht="35.1" customHeight="1">
      <c r="A16" s="28">
        <v>8</v>
      </c>
      <c r="B16" s="26" t="s">
        <v>792</v>
      </c>
      <c r="C16" s="26">
        <v>37783</v>
      </c>
      <c r="D16" s="23"/>
      <c r="E16" s="23"/>
      <c r="F16" s="23"/>
    </row>
    <row r="17" spans="1:6" ht="35.1" customHeight="1">
      <c r="A17" s="28">
        <v>9</v>
      </c>
      <c r="B17" s="26" t="s">
        <v>518</v>
      </c>
      <c r="C17" s="26">
        <v>8000</v>
      </c>
      <c r="D17" s="23"/>
      <c r="E17" s="23"/>
      <c r="F17" s="23"/>
    </row>
    <row r="18" spans="1:6" ht="35.1" customHeight="1">
      <c r="A18" s="28">
        <v>10</v>
      </c>
      <c r="B18" s="29" t="s">
        <v>516</v>
      </c>
      <c r="C18" s="30">
        <f>SUM(C9:C17)</f>
        <v>86514</v>
      </c>
      <c r="D18" s="23"/>
      <c r="E18" s="23"/>
      <c r="F18" s="23"/>
    </row>
  </sheetData>
  <mergeCells count="3">
    <mergeCell ref="B1:C1"/>
    <mergeCell ref="B2:F2"/>
    <mergeCell ref="A4:C4"/>
  </mergeCells>
  <pageMargins left="1.1417322834645669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389"/>
  <sheetViews>
    <sheetView workbookViewId="0">
      <selection sqref="A1:AJ1"/>
    </sheetView>
  </sheetViews>
  <sheetFormatPr defaultRowHeight="15"/>
  <cols>
    <col min="1" max="1" width="5.5703125" customWidth="1"/>
    <col min="2" max="2" width="9.140625" hidden="1" customWidth="1"/>
    <col min="11" max="11" width="6.42578125" customWidth="1"/>
    <col min="12" max="12" width="5" hidden="1" customWidth="1"/>
    <col min="13" max="28" width="9.140625" hidden="1" customWidth="1"/>
    <col min="29" max="29" width="6.42578125" customWidth="1"/>
    <col min="30" max="30" width="2.140625" hidden="1" customWidth="1"/>
    <col min="31" max="32" width="9.140625" hidden="1" customWidth="1"/>
    <col min="33" max="33" width="12.5703125" style="7" customWidth="1"/>
    <col min="34" max="36" width="10.7109375" style="7" customWidth="1"/>
  </cols>
  <sheetData>
    <row r="1" spans="1:36">
      <c r="A1" s="179" t="s">
        <v>801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</row>
    <row r="2" spans="1:36" ht="38.25" customHeight="1">
      <c r="A2" s="170" t="s">
        <v>788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</row>
    <row r="3" spans="1:36">
      <c r="A3" s="13"/>
      <c r="B3" s="13"/>
      <c r="C3" s="164" t="s">
        <v>508</v>
      </c>
      <c r="D3" s="164"/>
      <c r="E3" s="164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69" t="s">
        <v>507</v>
      </c>
      <c r="AJ3" s="169"/>
    </row>
    <row r="4" spans="1:36" ht="34.5" customHeight="1">
      <c r="A4" s="180" t="s">
        <v>502</v>
      </c>
      <c r="B4" s="181"/>
      <c r="C4" s="165" t="s">
        <v>0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7" t="s">
        <v>546</v>
      </c>
      <c r="AD4" s="166"/>
      <c r="AE4" s="166"/>
      <c r="AF4" s="166"/>
      <c r="AG4" s="10" t="s">
        <v>506</v>
      </c>
      <c r="AH4" s="12" t="s">
        <v>503</v>
      </c>
      <c r="AI4" s="12" t="s">
        <v>504</v>
      </c>
      <c r="AJ4" s="12" t="s">
        <v>505</v>
      </c>
    </row>
    <row r="5" spans="1:36">
      <c r="A5" s="182" t="s">
        <v>1</v>
      </c>
      <c r="B5" s="182"/>
      <c r="C5" s="183" t="s">
        <v>2</v>
      </c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4" t="s">
        <v>3</v>
      </c>
      <c r="AD5" s="184"/>
      <c r="AE5" s="184"/>
      <c r="AF5" s="184"/>
      <c r="AG5" s="121">
        <v>41960</v>
      </c>
      <c r="AH5" s="121">
        <v>41960</v>
      </c>
      <c r="AI5" s="121">
        <v>0</v>
      </c>
      <c r="AJ5" s="121">
        <v>0</v>
      </c>
    </row>
    <row r="6" spans="1:36">
      <c r="A6" s="182" t="s">
        <v>4</v>
      </c>
      <c r="B6" s="182"/>
      <c r="C6" s="183" t="s">
        <v>5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5" t="s">
        <v>6</v>
      </c>
      <c r="AD6" s="185"/>
      <c r="AE6" s="185"/>
      <c r="AF6" s="185"/>
      <c r="AG6" s="121">
        <v>0</v>
      </c>
      <c r="AH6" s="121">
        <v>0</v>
      </c>
      <c r="AI6" s="121">
        <v>0</v>
      </c>
      <c r="AJ6" s="121">
        <v>0</v>
      </c>
    </row>
    <row r="7" spans="1:36">
      <c r="A7" s="182" t="s">
        <v>7</v>
      </c>
      <c r="B7" s="182"/>
      <c r="C7" s="183" t="s">
        <v>8</v>
      </c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5" t="s">
        <v>9</v>
      </c>
      <c r="AD7" s="185"/>
      <c r="AE7" s="185"/>
      <c r="AF7" s="185"/>
      <c r="AG7" s="121">
        <v>0</v>
      </c>
      <c r="AH7" s="121">
        <v>0</v>
      </c>
      <c r="AI7" s="121">
        <v>0</v>
      </c>
      <c r="AJ7" s="121">
        <v>0</v>
      </c>
    </row>
    <row r="8" spans="1:36">
      <c r="A8" s="182" t="s">
        <v>10</v>
      </c>
      <c r="B8" s="182"/>
      <c r="C8" s="168" t="s">
        <v>11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85" t="s">
        <v>12</v>
      </c>
      <c r="AD8" s="185"/>
      <c r="AE8" s="185"/>
      <c r="AF8" s="185"/>
      <c r="AG8" s="121">
        <v>0</v>
      </c>
      <c r="AH8" s="121">
        <v>0</v>
      </c>
      <c r="AI8" s="121">
        <v>0</v>
      </c>
      <c r="AJ8" s="121">
        <v>0</v>
      </c>
    </row>
    <row r="9" spans="1:36">
      <c r="A9" s="182" t="s">
        <v>13</v>
      </c>
      <c r="B9" s="182"/>
      <c r="C9" s="168" t="s">
        <v>14</v>
      </c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85" t="s">
        <v>15</v>
      </c>
      <c r="AD9" s="185"/>
      <c r="AE9" s="185"/>
      <c r="AF9" s="185"/>
      <c r="AG9" s="121">
        <v>0</v>
      </c>
      <c r="AH9" s="121">
        <v>0</v>
      </c>
      <c r="AI9" s="121">
        <v>0</v>
      </c>
      <c r="AJ9" s="121">
        <v>0</v>
      </c>
    </row>
    <row r="10" spans="1:36">
      <c r="A10" s="182" t="s">
        <v>16</v>
      </c>
      <c r="B10" s="182"/>
      <c r="C10" s="168" t="s">
        <v>17</v>
      </c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85" t="s">
        <v>18</v>
      </c>
      <c r="AD10" s="185"/>
      <c r="AE10" s="185"/>
      <c r="AF10" s="185"/>
      <c r="AG10" s="121">
        <v>0</v>
      </c>
      <c r="AH10" s="121">
        <v>0</v>
      </c>
      <c r="AI10" s="121">
        <v>0</v>
      </c>
      <c r="AJ10" s="121">
        <v>0</v>
      </c>
    </row>
    <row r="11" spans="1:36">
      <c r="A11" s="182" t="s">
        <v>19</v>
      </c>
      <c r="B11" s="182"/>
      <c r="C11" s="168" t="s">
        <v>20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85" t="s">
        <v>21</v>
      </c>
      <c r="AD11" s="185"/>
      <c r="AE11" s="185"/>
      <c r="AF11" s="185"/>
      <c r="AG11" s="121">
        <v>350</v>
      </c>
      <c r="AH11" s="121">
        <v>350</v>
      </c>
      <c r="AI11" s="121">
        <v>0</v>
      </c>
      <c r="AJ11" s="121">
        <v>0</v>
      </c>
    </row>
    <row r="12" spans="1:36">
      <c r="A12" s="182" t="s">
        <v>22</v>
      </c>
      <c r="B12" s="182"/>
      <c r="C12" s="168" t="s">
        <v>23</v>
      </c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85" t="s">
        <v>24</v>
      </c>
      <c r="AD12" s="185"/>
      <c r="AE12" s="185"/>
      <c r="AF12" s="185"/>
      <c r="AG12" s="121">
        <v>0</v>
      </c>
      <c r="AH12" s="121">
        <v>0</v>
      </c>
      <c r="AI12" s="121">
        <v>0</v>
      </c>
      <c r="AJ12" s="121">
        <v>0</v>
      </c>
    </row>
    <row r="13" spans="1:36">
      <c r="A13" s="182" t="s">
        <v>25</v>
      </c>
      <c r="B13" s="182"/>
      <c r="C13" s="155" t="s">
        <v>26</v>
      </c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85" t="s">
        <v>27</v>
      </c>
      <c r="AD13" s="185"/>
      <c r="AE13" s="185"/>
      <c r="AF13" s="185"/>
      <c r="AG13" s="121">
        <v>718</v>
      </c>
      <c r="AH13" s="121">
        <v>718</v>
      </c>
      <c r="AI13" s="121">
        <v>0</v>
      </c>
      <c r="AJ13" s="121">
        <v>0</v>
      </c>
    </row>
    <row r="14" spans="1:36">
      <c r="A14" s="182" t="s">
        <v>28</v>
      </c>
      <c r="B14" s="182"/>
      <c r="C14" s="155" t="s">
        <v>29</v>
      </c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85" t="s">
        <v>30</v>
      </c>
      <c r="AD14" s="185"/>
      <c r="AE14" s="185"/>
      <c r="AF14" s="185"/>
      <c r="AG14" s="121">
        <v>0</v>
      </c>
      <c r="AH14" s="121">
        <v>0</v>
      </c>
      <c r="AI14" s="121">
        <v>0</v>
      </c>
      <c r="AJ14" s="121">
        <v>0</v>
      </c>
    </row>
    <row r="15" spans="1:36">
      <c r="A15" s="182" t="s">
        <v>31</v>
      </c>
      <c r="B15" s="182"/>
      <c r="C15" s="155" t="s">
        <v>32</v>
      </c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85" t="s">
        <v>33</v>
      </c>
      <c r="AD15" s="185"/>
      <c r="AE15" s="185"/>
      <c r="AF15" s="185"/>
      <c r="AG15" s="121">
        <v>0</v>
      </c>
      <c r="AH15" s="121">
        <v>0</v>
      </c>
      <c r="AI15" s="121">
        <v>0</v>
      </c>
      <c r="AJ15" s="121">
        <v>0</v>
      </c>
    </row>
    <row r="16" spans="1:36">
      <c r="A16" s="182" t="s">
        <v>34</v>
      </c>
      <c r="B16" s="182"/>
      <c r="C16" s="155" t="s">
        <v>35</v>
      </c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85" t="s">
        <v>36</v>
      </c>
      <c r="AD16" s="185"/>
      <c r="AE16" s="185"/>
      <c r="AF16" s="185"/>
      <c r="AG16" s="121">
        <v>0</v>
      </c>
      <c r="AH16" s="121">
        <v>0</v>
      </c>
      <c r="AI16" s="121">
        <v>0</v>
      </c>
      <c r="AJ16" s="121">
        <v>0</v>
      </c>
    </row>
    <row r="17" spans="1:36">
      <c r="A17" s="182" t="s">
        <v>37</v>
      </c>
      <c r="B17" s="182"/>
      <c r="C17" s="155" t="s">
        <v>38</v>
      </c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85" t="s">
        <v>39</v>
      </c>
      <c r="AD17" s="185"/>
      <c r="AE17" s="185"/>
      <c r="AF17" s="185"/>
      <c r="AG17" s="121">
        <v>0</v>
      </c>
      <c r="AH17" s="121">
        <v>0</v>
      </c>
      <c r="AI17" s="121">
        <v>0</v>
      </c>
      <c r="AJ17" s="121">
        <v>0</v>
      </c>
    </row>
    <row r="18" spans="1:36">
      <c r="A18" s="182" t="s">
        <v>40</v>
      </c>
      <c r="B18" s="182"/>
      <c r="C18" s="168" t="s">
        <v>41</v>
      </c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85" t="s">
        <v>42</v>
      </c>
      <c r="AD18" s="185"/>
      <c r="AE18" s="185"/>
      <c r="AF18" s="185"/>
      <c r="AG18" s="124">
        <f>SUM(AG5:AG17)</f>
        <v>43028</v>
      </c>
      <c r="AH18" s="124">
        <f t="shared" ref="AH18:AJ18" si="0">SUM(AH5:AH17)</f>
        <v>43028</v>
      </c>
      <c r="AI18" s="124">
        <f t="shared" si="0"/>
        <v>0</v>
      </c>
      <c r="AJ18" s="124">
        <f t="shared" si="0"/>
        <v>0</v>
      </c>
    </row>
    <row r="19" spans="1:36">
      <c r="A19" s="182" t="s">
        <v>43</v>
      </c>
      <c r="B19" s="182"/>
      <c r="C19" s="155" t="s">
        <v>44</v>
      </c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85" t="s">
        <v>45</v>
      </c>
      <c r="AD19" s="185"/>
      <c r="AE19" s="185"/>
      <c r="AF19" s="185"/>
      <c r="AG19" s="121">
        <v>8207</v>
      </c>
      <c r="AH19" s="121">
        <v>8207</v>
      </c>
      <c r="AI19" s="121">
        <v>0</v>
      </c>
      <c r="AJ19" s="121">
        <v>0</v>
      </c>
    </row>
    <row r="20" spans="1:36">
      <c r="A20" s="182" t="s">
        <v>46</v>
      </c>
      <c r="B20" s="182"/>
      <c r="C20" s="155" t="s">
        <v>47</v>
      </c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85" t="s">
        <v>48</v>
      </c>
      <c r="AD20" s="185"/>
      <c r="AE20" s="185"/>
      <c r="AF20" s="185"/>
      <c r="AG20" s="121">
        <v>1404</v>
      </c>
      <c r="AH20" s="121">
        <v>0</v>
      </c>
      <c r="AI20" s="121">
        <v>1404</v>
      </c>
      <c r="AJ20" s="121">
        <v>0</v>
      </c>
    </row>
    <row r="21" spans="1:36">
      <c r="A21" s="182" t="s">
        <v>49</v>
      </c>
      <c r="B21" s="182"/>
      <c r="C21" s="161" t="s">
        <v>50</v>
      </c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85" t="s">
        <v>51</v>
      </c>
      <c r="AD21" s="185"/>
      <c r="AE21" s="185"/>
      <c r="AF21" s="185"/>
      <c r="AG21" s="121">
        <v>1404</v>
      </c>
      <c r="AH21" s="121">
        <v>0</v>
      </c>
      <c r="AI21" s="121">
        <v>1404</v>
      </c>
      <c r="AJ21" s="121">
        <v>0</v>
      </c>
    </row>
    <row r="22" spans="1:36">
      <c r="A22" s="182" t="s">
        <v>52</v>
      </c>
      <c r="B22" s="182"/>
      <c r="C22" s="155" t="s">
        <v>53</v>
      </c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85" t="s">
        <v>54</v>
      </c>
      <c r="AD22" s="185"/>
      <c r="AE22" s="185"/>
      <c r="AF22" s="185"/>
      <c r="AG22" s="124">
        <f t="shared" ref="AG22:AJ22" si="1">SUM(AG19:AG21)</f>
        <v>11015</v>
      </c>
      <c r="AH22" s="124">
        <f t="shared" si="1"/>
        <v>8207</v>
      </c>
      <c r="AI22" s="124">
        <f t="shared" si="1"/>
        <v>2808</v>
      </c>
      <c r="AJ22" s="124">
        <f t="shared" si="1"/>
        <v>0</v>
      </c>
    </row>
    <row r="23" spans="1:36">
      <c r="A23" s="186" t="s">
        <v>55</v>
      </c>
      <c r="B23" s="186"/>
      <c r="C23" s="187" t="s">
        <v>56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8" t="s">
        <v>57</v>
      </c>
      <c r="AD23" s="188"/>
      <c r="AE23" s="188"/>
      <c r="AF23" s="188"/>
      <c r="AG23" s="125">
        <f>SUM(AG18,AG22)</f>
        <v>54043</v>
      </c>
      <c r="AH23" s="125">
        <f t="shared" ref="AH23:AJ23" si="2">SUM(AH18,AH22)</f>
        <v>51235</v>
      </c>
      <c r="AI23" s="125">
        <f t="shared" si="2"/>
        <v>2808</v>
      </c>
      <c r="AJ23" s="125">
        <f t="shared" si="2"/>
        <v>0</v>
      </c>
    </row>
    <row r="24" spans="1:36">
      <c r="A24" s="186" t="s">
        <v>58</v>
      </c>
      <c r="B24" s="186"/>
      <c r="C24" s="153" t="s">
        <v>59</v>
      </c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88" t="s">
        <v>60</v>
      </c>
      <c r="AD24" s="188"/>
      <c r="AE24" s="188"/>
      <c r="AF24" s="188"/>
      <c r="AG24" s="123">
        <v>7574</v>
      </c>
      <c r="AH24" s="123">
        <v>7574</v>
      </c>
      <c r="AI24" s="123">
        <v>0</v>
      </c>
      <c r="AJ24" s="123">
        <v>0</v>
      </c>
    </row>
    <row r="25" spans="1:36">
      <c r="A25" s="182" t="s">
        <v>61</v>
      </c>
      <c r="B25" s="182"/>
      <c r="C25" s="155" t="s">
        <v>62</v>
      </c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85" t="s">
        <v>63</v>
      </c>
      <c r="AD25" s="185"/>
      <c r="AE25" s="185"/>
      <c r="AF25" s="185"/>
      <c r="AG25" s="121">
        <v>840</v>
      </c>
      <c r="AH25" s="121">
        <v>0</v>
      </c>
      <c r="AI25" s="121">
        <v>840</v>
      </c>
      <c r="AJ25" s="121">
        <v>0</v>
      </c>
    </row>
    <row r="26" spans="1:36">
      <c r="A26" s="182" t="s">
        <v>64</v>
      </c>
      <c r="B26" s="182"/>
      <c r="C26" s="155" t="s">
        <v>65</v>
      </c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85" t="s">
        <v>66</v>
      </c>
      <c r="AD26" s="185"/>
      <c r="AE26" s="185"/>
      <c r="AF26" s="185"/>
      <c r="AG26" s="121">
        <v>4206</v>
      </c>
      <c r="AH26" s="121">
        <v>1000</v>
      </c>
      <c r="AI26" s="121">
        <v>3206</v>
      </c>
      <c r="AJ26" s="121">
        <v>0</v>
      </c>
    </row>
    <row r="27" spans="1:36">
      <c r="A27" s="182" t="s">
        <v>67</v>
      </c>
      <c r="B27" s="182"/>
      <c r="C27" s="155" t="s">
        <v>68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85" t="s">
        <v>69</v>
      </c>
      <c r="AD27" s="185"/>
      <c r="AE27" s="185"/>
      <c r="AF27" s="185"/>
      <c r="AG27" s="121">
        <v>0</v>
      </c>
      <c r="AH27" s="121">
        <v>0</v>
      </c>
      <c r="AI27" s="121">
        <v>0</v>
      </c>
      <c r="AJ27" s="121">
        <v>0</v>
      </c>
    </row>
    <row r="28" spans="1:36">
      <c r="A28" s="182" t="s">
        <v>70</v>
      </c>
      <c r="B28" s="182"/>
      <c r="C28" s="155" t="s">
        <v>71</v>
      </c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85" t="s">
        <v>72</v>
      </c>
      <c r="AD28" s="185"/>
      <c r="AE28" s="185"/>
      <c r="AF28" s="185"/>
      <c r="AG28" s="124">
        <f>SUM(AG25:AG27)</f>
        <v>5046</v>
      </c>
      <c r="AH28" s="124">
        <f t="shared" ref="AH28:AJ28" si="3">SUM(AH25:AH27)</f>
        <v>1000</v>
      </c>
      <c r="AI28" s="124">
        <f t="shared" si="3"/>
        <v>4046</v>
      </c>
      <c r="AJ28" s="124">
        <f t="shared" si="3"/>
        <v>0</v>
      </c>
    </row>
    <row r="29" spans="1:36">
      <c r="A29" s="182" t="s">
        <v>73</v>
      </c>
      <c r="B29" s="182"/>
      <c r="C29" s="155" t="s">
        <v>74</v>
      </c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85" t="s">
        <v>75</v>
      </c>
      <c r="AD29" s="185"/>
      <c r="AE29" s="185"/>
      <c r="AF29" s="185"/>
      <c r="AG29" s="121">
        <v>400</v>
      </c>
      <c r="AH29" s="121">
        <v>0</v>
      </c>
      <c r="AI29" s="121">
        <v>400</v>
      </c>
      <c r="AJ29" s="121">
        <v>0</v>
      </c>
    </row>
    <row r="30" spans="1:36">
      <c r="A30" s="182" t="s">
        <v>76</v>
      </c>
      <c r="B30" s="182"/>
      <c r="C30" s="155" t="s">
        <v>77</v>
      </c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85" t="s">
        <v>78</v>
      </c>
      <c r="AD30" s="185"/>
      <c r="AE30" s="185"/>
      <c r="AF30" s="185"/>
      <c r="AG30" s="121">
        <v>800</v>
      </c>
      <c r="AH30" s="121">
        <v>400</v>
      </c>
      <c r="AI30" s="121">
        <v>400</v>
      </c>
      <c r="AJ30" s="121">
        <v>0</v>
      </c>
    </row>
    <row r="31" spans="1:36">
      <c r="A31" s="182" t="s">
        <v>79</v>
      </c>
      <c r="B31" s="182"/>
      <c r="C31" s="155" t="s">
        <v>80</v>
      </c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85" t="s">
        <v>81</v>
      </c>
      <c r="AD31" s="185"/>
      <c r="AE31" s="185"/>
      <c r="AF31" s="185"/>
      <c r="AG31" s="124">
        <f>SUM(AG29:AG30)</f>
        <v>1200</v>
      </c>
      <c r="AH31" s="124">
        <f t="shared" ref="AH31:AJ31" si="4">SUM(AH29:AH30)</f>
        <v>400</v>
      </c>
      <c r="AI31" s="124">
        <f t="shared" si="4"/>
        <v>800</v>
      </c>
      <c r="AJ31" s="124">
        <f t="shared" si="4"/>
        <v>0</v>
      </c>
    </row>
    <row r="32" spans="1:36">
      <c r="A32" s="182" t="s">
        <v>82</v>
      </c>
      <c r="B32" s="182"/>
      <c r="C32" s="155" t="s">
        <v>83</v>
      </c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85" t="s">
        <v>84</v>
      </c>
      <c r="AD32" s="185"/>
      <c r="AE32" s="185"/>
      <c r="AF32" s="185"/>
      <c r="AG32" s="121">
        <v>7200</v>
      </c>
      <c r="AH32" s="121">
        <v>7200</v>
      </c>
      <c r="AI32" s="121">
        <v>0</v>
      </c>
      <c r="AJ32" s="121">
        <v>0</v>
      </c>
    </row>
    <row r="33" spans="1:36">
      <c r="A33" s="182" t="s">
        <v>85</v>
      </c>
      <c r="B33" s="182"/>
      <c r="C33" s="155" t="s">
        <v>86</v>
      </c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85" t="s">
        <v>87</v>
      </c>
      <c r="AD33" s="185"/>
      <c r="AE33" s="185"/>
      <c r="AF33" s="185"/>
      <c r="AG33" s="121">
        <v>0</v>
      </c>
      <c r="AH33" s="121">
        <v>0</v>
      </c>
      <c r="AI33" s="121">
        <v>0</v>
      </c>
      <c r="AJ33" s="121">
        <v>0</v>
      </c>
    </row>
    <row r="34" spans="1:36">
      <c r="A34" s="182" t="s">
        <v>88</v>
      </c>
      <c r="B34" s="182"/>
      <c r="C34" s="155" t="s">
        <v>89</v>
      </c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85" t="s">
        <v>90</v>
      </c>
      <c r="AD34" s="185"/>
      <c r="AE34" s="185"/>
      <c r="AF34" s="185"/>
      <c r="AG34" s="121">
        <v>900</v>
      </c>
      <c r="AH34" s="121">
        <v>900</v>
      </c>
      <c r="AI34" s="121">
        <v>0</v>
      </c>
      <c r="AJ34" s="121">
        <v>0</v>
      </c>
    </row>
    <row r="35" spans="1:36">
      <c r="A35" s="182" t="s">
        <v>91</v>
      </c>
      <c r="B35" s="182"/>
      <c r="C35" s="155" t="s">
        <v>92</v>
      </c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85" t="s">
        <v>93</v>
      </c>
      <c r="AD35" s="185"/>
      <c r="AE35" s="185"/>
      <c r="AF35" s="185"/>
      <c r="AG35" s="121">
        <v>2500</v>
      </c>
      <c r="AH35" s="121">
        <v>1000</v>
      </c>
      <c r="AI35" s="121">
        <v>1500</v>
      </c>
      <c r="AJ35" s="121">
        <v>0</v>
      </c>
    </row>
    <row r="36" spans="1:36">
      <c r="A36" s="182" t="s">
        <v>94</v>
      </c>
      <c r="B36" s="182"/>
      <c r="C36" s="189" t="s">
        <v>95</v>
      </c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5" t="s">
        <v>96</v>
      </c>
      <c r="AD36" s="185"/>
      <c r="AE36" s="185"/>
      <c r="AF36" s="185"/>
      <c r="AG36" s="121">
        <v>0</v>
      </c>
      <c r="AH36" s="121">
        <v>0</v>
      </c>
      <c r="AI36" s="121">
        <v>0</v>
      </c>
      <c r="AJ36" s="121">
        <v>0</v>
      </c>
    </row>
    <row r="37" spans="1:36">
      <c r="A37" s="182" t="s">
        <v>97</v>
      </c>
      <c r="B37" s="182"/>
      <c r="C37" s="161" t="s">
        <v>98</v>
      </c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85" t="s">
        <v>99</v>
      </c>
      <c r="AD37" s="185"/>
      <c r="AE37" s="185"/>
      <c r="AF37" s="185"/>
      <c r="AG37" s="121">
        <v>0</v>
      </c>
      <c r="AH37" s="121">
        <v>0</v>
      </c>
      <c r="AI37" s="121">
        <v>0</v>
      </c>
      <c r="AJ37" s="121">
        <v>0</v>
      </c>
    </row>
    <row r="38" spans="1:36">
      <c r="A38" s="182" t="s">
        <v>100</v>
      </c>
      <c r="B38" s="182"/>
      <c r="C38" s="155" t="s">
        <v>101</v>
      </c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85" t="s">
        <v>102</v>
      </c>
      <c r="AD38" s="185"/>
      <c r="AE38" s="185"/>
      <c r="AF38" s="185"/>
      <c r="AG38" s="121">
        <v>5310</v>
      </c>
      <c r="AH38" s="121">
        <v>2000</v>
      </c>
      <c r="AI38" s="121">
        <v>3310</v>
      </c>
      <c r="AJ38" s="121">
        <v>0</v>
      </c>
    </row>
    <row r="39" spans="1:36">
      <c r="A39" s="182" t="s">
        <v>103</v>
      </c>
      <c r="B39" s="182"/>
      <c r="C39" s="155" t="s">
        <v>104</v>
      </c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85" t="s">
        <v>105</v>
      </c>
      <c r="AD39" s="185"/>
      <c r="AE39" s="185"/>
      <c r="AF39" s="185"/>
      <c r="AG39" s="124">
        <f>SUM(AG32:AG38)</f>
        <v>15910</v>
      </c>
      <c r="AH39" s="124">
        <f t="shared" ref="AH39:AJ39" si="5">SUM(AH32:AH38)</f>
        <v>11100</v>
      </c>
      <c r="AI39" s="124">
        <f t="shared" si="5"/>
        <v>4810</v>
      </c>
      <c r="AJ39" s="124">
        <f t="shared" si="5"/>
        <v>0</v>
      </c>
    </row>
    <row r="40" spans="1:36">
      <c r="A40" s="182" t="s">
        <v>106</v>
      </c>
      <c r="B40" s="182"/>
      <c r="C40" s="155" t="s">
        <v>107</v>
      </c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85" t="s">
        <v>108</v>
      </c>
      <c r="AD40" s="185"/>
      <c r="AE40" s="185"/>
      <c r="AF40" s="185"/>
      <c r="AG40" s="121">
        <v>0</v>
      </c>
      <c r="AH40" s="121">
        <v>0</v>
      </c>
      <c r="AI40" s="121">
        <v>0</v>
      </c>
      <c r="AJ40" s="121">
        <v>0</v>
      </c>
    </row>
    <row r="41" spans="1:36">
      <c r="A41" s="182" t="s">
        <v>109</v>
      </c>
      <c r="B41" s="182"/>
      <c r="C41" s="155" t="s">
        <v>110</v>
      </c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85" t="s">
        <v>111</v>
      </c>
      <c r="AD41" s="185"/>
      <c r="AE41" s="185"/>
      <c r="AF41" s="185"/>
      <c r="AG41" s="121">
        <v>0</v>
      </c>
      <c r="AH41" s="121">
        <v>0</v>
      </c>
      <c r="AI41" s="121">
        <v>0</v>
      </c>
      <c r="AJ41" s="121">
        <v>0</v>
      </c>
    </row>
    <row r="42" spans="1:36">
      <c r="A42" s="182" t="s">
        <v>112</v>
      </c>
      <c r="B42" s="182"/>
      <c r="C42" s="155" t="s">
        <v>113</v>
      </c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85" t="s">
        <v>114</v>
      </c>
      <c r="AD42" s="185"/>
      <c r="AE42" s="185"/>
      <c r="AF42" s="185"/>
      <c r="AG42" s="124">
        <v>0</v>
      </c>
      <c r="AH42" s="124">
        <f t="shared" ref="AH42:AJ42" si="6">SUM(AH40:AH41)</f>
        <v>0</v>
      </c>
      <c r="AI42" s="124">
        <f t="shared" si="6"/>
        <v>0</v>
      </c>
      <c r="AJ42" s="124">
        <f t="shared" si="6"/>
        <v>0</v>
      </c>
    </row>
    <row r="43" spans="1:36">
      <c r="A43" s="182" t="s">
        <v>115</v>
      </c>
      <c r="B43" s="182"/>
      <c r="C43" s="155" t="s">
        <v>116</v>
      </c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85" t="s">
        <v>117</v>
      </c>
      <c r="AD43" s="185"/>
      <c r="AE43" s="185"/>
      <c r="AF43" s="185"/>
      <c r="AG43" s="121">
        <v>12299</v>
      </c>
      <c r="AH43" s="121">
        <v>6000</v>
      </c>
      <c r="AI43" s="121">
        <v>6299</v>
      </c>
      <c r="AJ43" s="121">
        <v>0</v>
      </c>
    </row>
    <row r="44" spans="1:36">
      <c r="A44" s="182" t="s">
        <v>118</v>
      </c>
      <c r="B44" s="182"/>
      <c r="C44" s="155" t="s">
        <v>119</v>
      </c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85" t="s">
        <v>120</v>
      </c>
      <c r="AD44" s="185"/>
      <c r="AE44" s="185"/>
      <c r="AF44" s="185"/>
      <c r="AG44" s="121">
        <v>0</v>
      </c>
      <c r="AH44" s="121">
        <v>0</v>
      </c>
      <c r="AI44" s="121">
        <v>0</v>
      </c>
      <c r="AJ44" s="121">
        <v>0</v>
      </c>
    </row>
    <row r="45" spans="1:36">
      <c r="A45" s="182" t="s">
        <v>121</v>
      </c>
      <c r="B45" s="182"/>
      <c r="C45" s="155" t="s">
        <v>122</v>
      </c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85" t="s">
        <v>123</v>
      </c>
      <c r="AD45" s="185"/>
      <c r="AE45" s="185"/>
      <c r="AF45" s="185"/>
      <c r="AG45" s="121">
        <v>120</v>
      </c>
      <c r="AH45" s="121">
        <v>0</v>
      </c>
      <c r="AI45" s="121">
        <v>120</v>
      </c>
      <c r="AJ45" s="121">
        <v>0</v>
      </c>
    </row>
    <row r="46" spans="1:36">
      <c r="A46" s="182" t="s">
        <v>124</v>
      </c>
      <c r="B46" s="182"/>
      <c r="C46" s="155" t="s">
        <v>125</v>
      </c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85" t="s">
        <v>126</v>
      </c>
      <c r="AD46" s="185"/>
      <c r="AE46" s="185"/>
      <c r="AF46" s="185"/>
      <c r="AG46" s="121">
        <v>0</v>
      </c>
      <c r="AH46" s="121">
        <v>0</v>
      </c>
      <c r="AI46" s="121">
        <v>0</v>
      </c>
      <c r="AJ46" s="121">
        <v>0</v>
      </c>
    </row>
    <row r="47" spans="1:36">
      <c r="A47" s="182" t="s">
        <v>127</v>
      </c>
      <c r="B47" s="182"/>
      <c r="C47" s="155" t="s">
        <v>128</v>
      </c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85" t="s">
        <v>129</v>
      </c>
      <c r="AD47" s="185"/>
      <c r="AE47" s="185"/>
      <c r="AF47" s="185"/>
      <c r="AG47" s="121">
        <v>300</v>
      </c>
      <c r="AH47" s="121">
        <v>0</v>
      </c>
      <c r="AI47" s="121">
        <v>300</v>
      </c>
      <c r="AJ47" s="121">
        <v>0</v>
      </c>
    </row>
    <row r="48" spans="1:36">
      <c r="A48" s="182" t="s">
        <v>130</v>
      </c>
      <c r="B48" s="182"/>
      <c r="C48" s="155" t="s">
        <v>131</v>
      </c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85" t="s">
        <v>132</v>
      </c>
      <c r="AD48" s="185"/>
      <c r="AE48" s="185"/>
      <c r="AF48" s="185"/>
      <c r="AG48" s="124">
        <f>SUM(AG43:AG47)</f>
        <v>12719</v>
      </c>
      <c r="AH48" s="124">
        <f t="shared" ref="AH48:AJ48" si="7">SUM(AH43:AH47)</f>
        <v>6000</v>
      </c>
      <c r="AI48" s="124">
        <f t="shared" si="7"/>
        <v>6719</v>
      </c>
      <c r="AJ48" s="124">
        <f t="shared" si="7"/>
        <v>0</v>
      </c>
    </row>
    <row r="49" spans="1:36">
      <c r="A49" s="186" t="s">
        <v>133</v>
      </c>
      <c r="B49" s="186"/>
      <c r="C49" s="153" t="s">
        <v>134</v>
      </c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88" t="s">
        <v>135</v>
      </c>
      <c r="AD49" s="188"/>
      <c r="AE49" s="188"/>
      <c r="AF49" s="188"/>
      <c r="AG49" s="125">
        <f>SUM(AG28,AG31,AG39,AG42,AG48)</f>
        <v>34875</v>
      </c>
      <c r="AH49" s="125">
        <f t="shared" ref="AH49:AJ49" si="8">SUM(AH28,AH31,AH39,AH42,AH48)</f>
        <v>18500</v>
      </c>
      <c r="AI49" s="125">
        <f t="shared" si="8"/>
        <v>16375</v>
      </c>
      <c r="AJ49" s="125">
        <f t="shared" si="8"/>
        <v>0</v>
      </c>
    </row>
    <row r="50" spans="1:36">
      <c r="A50" s="182" t="s">
        <v>136</v>
      </c>
      <c r="B50" s="182"/>
      <c r="C50" s="156" t="s">
        <v>137</v>
      </c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85" t="s">
        <v>138</v>
      </c>
      <c r="AD50" s="185"/>
      <c r="AE50" s="185"/>
      <c r="AF50" s="185"/>
      <c r="AG50" s="121">
        <v>0</v>
      </c>
      <c r="AH50" s="121">
        <v>0</v>
      </c>
      <c r="AI50" s="121">
        <v>0</v>
      </c>
      <c r="AJ50" s="121">
        <v>0</v>
      </c>
    </row>
    <row r="51" spans="1:36">
      <c r="A51" s="182" t="s">
        <v>139</v>
      </c>
      <c r="B51" s="182"/>
      <c r="C51" s="156" t="s">
        <v>140</v>
      </c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85" t="s">
        <v>141</v>
      </c>
      <c r="AD51" s="185"/>
      <c r="AE51" s="185"/>
      <c r="AF51" s="185"/>
      <c r="AG51" s="121">
        <v>0</v>
      </c>
      <c r="AH51" s="121">
        <v>0</v>
      </c>
      <c r="AI51" s="121">
        <v>0</v>
      </c>
      <c r="AJ51" s="121">
        <v>0</v>
      </c>
    </row>
    <row r="52" spans="1:36">
      <c r="A52" s="182" t="s">
        <v>142</v>
      </c>
      <c r="B52" s="182"/>
      <c r="C52" s="190" t="s">
        <v>143</v>
      </c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85" t="s">
        <v>144</v>
      </c>
      <c r="AD52" s="185"/>
      <c r="AE52" s="185"/>
      <c r="AF52" s="185"/>
      <c r="AG52" s="121">
        <v>0</v>
      </c>
      <c r="AH52" s="121">
        <v>0</v>
      </c>
      <c r="AI52" s="121">
        <v>0</v>
      </c>
      <c r="AJ52" s="121">
        <v>0</v>
      </c>
    </row>
    <row r="53" spans="1:36">
      <c r="A53" s="182" t="s">
        <v>145</v>
      </c>
      <c r="B53" s="182"/>
      <c r="C53" s="190" t="s">
        <v>146</v>
      </c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85" t="s">
        <v>147</v>
      </c>
      <c r="AD53" s="185"/>
      <c r="AE53" s="185"/>
      <c r="AF53" s="185"/>
      <c r="AG53" s="121">
        <v>0</v>
      </c>
      <c r="AH53" s="121">
        <v>0</v>
      </c>
      <c r="AI53" s="121">
        <v>0</v>
      </c>
      <c r="AJ53" s="121">
        <v>0</v>
      </c>
    </row>
    <row r="54" spans="1:36">
      <c r="A54" s="182" t="s">
        <v>148</v>
      </c>
      <c r="B54" s="182"/>
      <c r="C54" s="190" t="s">
        <v>149</v>
      </c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85" t="s">
        <v>150</v>
      </c>
      <c r="AD54" s="185"/>
      <c r="AE54" s="185"/>
      <c r="AF54" s="185"/>
      <c r="AG54" s="121">
        <v>0</v>
      </c>
      <c r="AH54" s="121">
        <v>0</v>
      </c>
      <c r="AI54" s="121">
        <v>0</v>
      </c>
      <c r="AJ54" s="121">
        <v>0</v>
      </c>
    </row>
    <row r="55" spans="1:36">
      <c r="A55" s="182" t="s">
        <v>151</v>
      </c>
      <c r="B55" s="182"/>
      <c r="C55" s="156" t="s">
        <v>152</v>
      </c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85" t="s">
        <v>153</v>
      </c>
      <c r="AD55" s="185"/>
      <c r="AE55" s="185"/>
      <c r="AF55" s="185"/>
      <c r="AG55" s="121">
        <v>1900</v>
      </c>
      <c r="AH55" s="121">
        <v>1900</v>
      </c>
      <c r="AI55" s="121">
        <v>0</v>
      </c>
      <c r="AJ55" s="121">
        <v>0</v>
      </c>
    </row>
    <row r="56" spans="1:36">
      <c r="A56" s="182" t="s">
        <v>154</v>
      </c>
      <c r="B56" s="182"/>
      <c r="C56" s="156" t="s">
        <v>155</v>
      </c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85" t="s">
        <v>156</v>
      </c>
      <c r="AD56" s="185"/>
      <c r="AE56" s="185"/>
      <c r="AF56" s="185"/>
      <c r="AG56" s="121">
        <v>200</v>
      </c>
      <c r="AH56" s="121">
        <v>200</v>
      </c>
      <c r="AI56" s="121">
        <v>0</v>
      </c>
      <c r="AJ56" s="121">
        <v>0</v>
      </c>
    </row>
    <row r="57" spans="1:36">
      <c r="A57" s="182" t="s">
        <v>157</v>
      </c>
      <c r="B57" s="182"/>
      <c r="C57" s="156" t="s">
        <v>158</v>
      </c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85" t="s">
        <v>159</v>
      </c>
      <c r="AD57" s="185"/>
      <c r="AE57" s="185"/>
      <c r="AF57" s="185"/>
      <c r="AG57" s="121">
        <v>1400</v>
      </c>
      <c r="AH57" s="121">
        <v>1400</v>
      </c>
      <c r="AI57" s="121">
        <v>0</v>
      </c>
      <c r="AJ57" s="121">
        <v>0</v>
      </c>
    </row>
    <row r="58" spans="1:36">
      <c r="A58" s="186" t="s">
        <v>160</v>
      </c>
      <c r="B58" s="186"/>
      <c r="C58" s="159" t="s">
        <v>161</v>
      </c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88" t="s">
        <v>162</v>
      </c>
      <c r="AD58" s="188"/>
      <c r="AE58" s="188"/>
      <c r="AF58" s="188"/>
      <c r="AG58" s="125">
        <f>SUM(AG50:AG57)</f>
        <v>3500</v>
      </c>
      <c r="AH58" s="125">
        <f t="shared" ref="AH58:AJ58" si="9">SUM(AH50:AH57)</f>
        <v>3500</v>
      </c>
      <c r="AI58" s="125">
        <f t="shared" si="9"/>
        <v>0</v>
      </c>
      <c r="AJ58" s="125">
        <f t="shared" si="9"/>
        <v>0</v>
      </c>
    </row>
    <row r="59" spans="1:36">
      <c r="A59" s="182" t="s">
        <v>163</v>
      </c>
      <c r="B59" s="182"/>
      <c r="C59" s="191" t="s">
        <v>164</v>
      </c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85" t="s">
        <v>165</v>
      </c>
      <c r="AD59" s="185"/>
      <c r="AE59" s="185"/>
      <c r="AF59" s="185"/>
      <c r="AG59" s="121">
        <v>0</v>
      </c>
      <c r="AH59" s="121">
        <v>0</v>
      </c>
      <c r="AI59" s="121">
        <v>0</v>
      </c>
      <c r="AJ59" s="121">
        <v>0</v>
      </c>
    </row>
    <row r="60" spans="1:36">
      <c r="A60" s="182">
        <v>56</v>
      </c>
      <c r="B60" s="182"/>
      <c r="C60" s="191" t="s">
        <v>166</v>
      </c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85" t="s">
        <v>167</v>
      </c>
      <c r="AD60" s="185"/>
      <c r="AE60" s="185"/>
      <c r="AF60" s="185"/>
      <c r="AG60" s="121">
        <v>1000</v>
      </c>
      <c r="AH60" s="121">
        <v>1000</v>
      </c>
      <c r="AI60" s="121">
        <v>0</v>
      </c>
      <c r="AJ60" s="121">
        <v>0</v>
      </c>
    </row>
    <row r="61" spans="1:36">
      <c r="A61" s="182">
        <v>57</v>
      </c>
      <c r="B61" s="182"/>
      <c r="C61" s="191" t="s">
        <v>168</v>
      </c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85" t="s">
        <v>169</v>
      </c>
      <c r="AD61" s="185"/>
      <c r="AE61" s="185"/>
      <c r="AF61" s="185"/>
      <c r="AG61" s="121">
        <v>0</v>
      </c>
      <c r="AH61" s="121">
        <v>0</v>
      </c>
      <c r="AI61" s="121">
        <v>0</v>
      </c>
      <c r="AJ61" s="121">
        <v>0</v>
      </c>
    </row>
    <row r="62" spans="1:36">
      <c r="A62" s="182">
        <v>58</v>
      </c>
      <c r="B62" s="182"/>
      <c r="C62" s="191" t="s">
        <v>170</v>
      </c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85" t="s">
        <v>171</v>
      </c>
      <c r="AD62" s="185"/>
      <c r="AE62" s="185"/>
      <c r="AF62" s="185"/>
      <c r="AG62" s="121">
        <v>0</v>
      </c>
      <c r="AH62" s="121">
        <v>0</v>
      </c>
      <c r="AI62" s="121">
        <v>0</v>
      </c>
      <c r="AJ62" s="121">
        <v>0</v>
      </c>
    </row>
    <row r="63" spans="1:36">
      <c r="A63" s="182">
        <v>59</v>
      </c>
      <c r="B63" s="182"/>
      <c r="C63" s="191" t="s">
        <v>172</v>
      </c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85" t="s">
        <v>173</v>
      </c>
      <c r="AD63" s="185"/>
      <c r="AE63" s="185"/>
      <c r="AF63" s="185"/>
      <c r="AG63" s="124">
        <f>SUM(AG60:AG62)</f>
        <v>1000</v>
      </c>
      <c r="AH63" s="124">
        <f>SUM(AH60:AH62)</f>
        <v>1000</v>
      </c>
      <c r="AI63" s="124">
        <f t="shared" ref="AI63:AJ63" si="10">SUM(AI60:AI62)</f>
        <v>0</v>
      </c>
      <c r="AJ63" s="124">
        <f t="shared" si="10"/>
        <v>0</v>
      </c>
    </row>
    <row r="64" spans="1:36">
      <c r="A64" s="182">
        <v>60</v>
      </c>
      <c r="B64" s="182"/>
      <c r="C64" s="191" t="s">
        <v>174</v>
      </c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85" t="s">
        <v>175</v>
      </c>
      <c r="AD64" s="185"/>
      <c r="AE64" s="185"/>
      <c r="AF64" s="185"/>
      <c r="AG64" s="121">
        <v>0</v>
      </c>
      <c r="AH64" s="121">
        <v>0</v>
      </c>
      <c r="AI64" s="121">
        <v>0</v>
      </c>
      <c r="AJ64" s="121">
        <v>0</v>
      </c>
    </row>
    <row r="65" spans="1:36">
      <c r="A65" s="182">
        <v>61</v>
      </c>
      <c r="B65" s="182"/>
      <c r="C65" s="191" t="s">
        <v>176</v>
      </c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85" t="s">
        <v>177</v>
      </c>
      <c r="AD65" s="185"/>
      <c r="AE65" s="185"/>
      <c r="AF65" s="185"/>
      <c r="AG65" s="121">
        <v>0</v>
      </c>
      <c r="AH65" s="121">
        <v>0</v>
      </c>
      <c r="AI65" s="121">
        <v>0</v>
      </c>
      <c r="AJ65" s="121">
        <v>0</v>
      </c>
    </row>
    <row r="66" spans="1:36">
      <c r="A66" s="182">
        <v>62</v>
      </c>
      <c r="B66" s="182"/>
      <c r="C66" s="191" t="s">
        <v>178</v>
      </c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85" t="s">
        <v>179</v>
      </c>
      <c r="AD66" s="185"/>
      <c r="AE66" s="185"/>
      <c r="AF66" s="185"/>
      <c r="AG66" s="121">
        <v>0</v>
      </c>
      <c r="AH66" s="121">
        <v>0</v>
      </c>
      <c r="AI66" s="121">
        <v>0</v>
      </c>
      <c r="AJ66" s="121">
        <v>0</v>
      </c>
    </row>
    <row r="67" spans="1:36">
      <c r="A67" s="182">
        <v>63</v>
      </c>
      <c r="B67" s="182"/>
      <c r="C67" s="191" t="s">
        <v>180</v>
      </c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85" t="s">
        <v>181</v>
      </c>
      <c r="AD67" s="185"/>
      <c r="AE67" s="185"/>
      <c r="AF67" s="185"/>
      <c r="AG67" s="121">
        <v>1181</v>
      </c>
      <c r="AH67" s="121">
        <v>1181</v>
      </c>
      <c r="AI67" s="121">
        <v>0</v>
      </c>
      <c r="AJ67" s="121">
        <v>0</v>
      </c>
    </row>
    <row r="68" spans="1:36">
      <c r="A68" s="182">
        <v>64</v>
      </c>
      <c r="B68" s="182"/>
      <c r="C68" s="191" t="s">
        <v>182</v>
      </c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85" t="s">
        <v>183</v>
      </c>
      <c r="AD68" s="185"/>
      <c r="AE68" s="185"/>
      <c r="AF68" s="185"/>
      <c r="AG68" s="121">
        <v>0</v>
      </c>
      <c r="AH68" s="121">
        <v>0</v>
      </c>
      <c r="AI68" s="121">
        <v>0</v>
      </c>
      <c r="AJ68" s="121">
        <v>0</v>
      </c>
    </row>
    <row r="69" spans="1:36">
      <c r="A69" s="182">
        <v>65</v>
      </c>
      <c r="B69" s="182"/>
      <c r="C69" s="191" t="s">
        <v>184</v>
      </c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85" t="s">
        <v>185</v>
      </c>
      <c r="AD69" s="185"/>
      <c r="AE69" s="185"/>
      <c r="AF69" s="185"/>
      <c r="AG69" s="121">
        <v>0</v>
      </c>
      <c r="AH69" s="121">
        <v>0</v>
      </c>
      <c r="AI69" s="121">
        <v>0</v>
      </c>
      <c r="AJ69" s="121">
        <v>0</v>
      </c>
    </row>
    <row r="70" spans="1:36">
      <c r="A70" s="182">
        <v>66</v>
      </c>
      <c r="B70" s="182"/>
      <c r="C70" s="191" t="s">
        <v>186</v>
      </c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85" t="s">
        <v>187</v>
      </c>
      <c r="AD70" s="185"/>
      <c r="AE70" s="185"/>
      <c r="AF70" s="185"/>
      <c r="AG70" s="121">
        <v>0</v>
      </c>
      <c r="AH70" s="121">
        <v>0</v>
      </c>
      <c r="AI70" s="121">
        <v>0</v>
      </c>
      <c r="AJ70" s="121">
        <v>0</v>
      </c>
    </row>
    <row r="71" spans="1:36">
      <c r="A71" s="182">
        <v>67</v>
      </c>
      <c r="B71" s="182"/>
      <c r="C71" s="192" t="s">
        <v>188</v>
      </c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85" t="s">
        <v>189</v>
      </c>
      <c r="AD71" s="185"/>
      <c r="AE71" s="185"/>
      <c r="AF71" s="185"/>
      <c r="AG71" s="121">
        <v>0</v>
      </c>
      <c r="AH71" s="121">
        <v>0</v>
      </c>
      <c r="AI71" s="121">
        <v>0</v>
      </c>
      <c r="AJ71" s="121">
        <v>0</v>
      </c>
    </row>
    <row r="72" spans="1:36">
      <c r="A72" s="182">
        <v>68</v>
      </c>
      <c r="B72" s="182"/>
      <c r="C72" s="191" t="s">
        <v>190</v>
      </c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85" t="s">
        <v>191</v>
      </c>
      <c r="AD72" s="185"/>
      <c r="AE72" s="185"/>
      <c r="AF72" s="185"/>
      <c r="AG72" s="121">
        <v>0</v>
      </c>
      <c r="AH72" s="121">
        <v>0</v>
      </c>
      <c r="AI72" s="121">
        <v>0</v>
      </c>
      <c r="AJ72" s="121">
        <v>0</v>
      </c>
    </row>
    <row r="73" spans="1:36">
      <c r="A73" s="182">
        <v>69</v>
      </c>
      <c r="B73" s="182"/>
      <c r="C73" s="191" t="s">
        <v>192</v>
      </c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85" t="s">
        <v>193</v>
      </c>
      <c r="AD73" s="185"/>
      <c r="AE73" s="185"/>
      <c r="AF73" s="185"/>
      <c r="AG73" s="121">
        <v>5710</v>
      </c>
      <c r="AH73" s="121">
        <v>5710</v>
      </c>
      <c r="AI73" s="121">
        <v>0</v>
      </c>
      <c r="AJ73" s="121">
        <v>0</v>
      </c>
    </row>
    <row r="74" spans="1:36">
      <c r="A74" s="182">
        <v>70</v>
      </c>
      <c r="B74" s="182"/>
      <c r="C74" s="192" t="s">
        <v>194</v>
      </c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92"/>
      <c r="W74" s="192"/>
      <c r="X74" s="192"/>
      <c r="Y74" s="192"/>
      <c r="Z74" s="192"/>
      <c r="AA74" s="192"/>
      <c r="AB74" s="192"/>
      <c r="AC74" s="185" t="s">
        <v>195</v>
      </c>
      <c r="AD74" s="185"/>
      <c r="AE74" s="185"/>
      <c r="AF74" s="185"/>
      <c r="AG74" s="121">
        <v>4500</v>
      </c>
      <c r="AH74" s="121">
        <v>4500</v>
      </c>
      <c r="AI74" s="121">
        <v>0</v>
      </c>
      <c r="AJ74" s="121">
        <v>0</v>
      </c>
    </row>
    <row r="75" spans="1:36">
      <c r="A75" s="186">
        <v>71</v>
      </c>
      <c r="B75" s="186"/>
      <c r="C75" s="159" t="s">
        <v>196</v>
      </c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88" t="s">
        <v>197</v>
      </c>
      <c r="AD75" s="188"/>
      <c r="AE75" s="188"/>
      <c r="AF75" s="188"/>
      <c r="AG75" s="125">
        <f>SUM(AG59,AG63:AG74)</f>
        <v>12391</v>
      </c>
      <c r="AH75" s="125">
        <f>SUM(AH59,AH63:AH74)</f>
        <v>12391</v>
      </c>
      <c r="AI75" s="125">
        <f t="shared" ref="AI75:AJ75" si="11">SUM(AI59,AI63:AI74)</f>
        <v>0</v>
      </c>
      <c r="AJ75" s="125">
        <f t="shared" si="11"/>
        <v>0</v>
      </c>
    </row>
    <row r="76" spans="1:36">
      <c r="A76" s="182">
        <v>72</v>
      </c>
      <c r="B76" s="182"/>
      <c r="C76" s="193" t="s">
        <v>198</v>
      </c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85" t="s">
        <v>199</v>
      </c>
      <c r="AD76" s="185"/>
      <c r="AE76" s="185"/>
      <c r="AF76" s="185"/>
      <c r="AG76" s="121">
        <v>0</v>
      </c>
      <c r="AH76" s="121">
        <v>0</v>
      </c>
      <c r="AI76" s="121">
        <v>0</v>
      </c>
      <c r="AJ76" s="121">
        <v>0</v>
      </c>
    </row>
    <row r="77" spans="1:36">
      <c r="A77" s="182">
        <v>73</v>
      </c>
      <c r="B77" s="182"/>
      <c r="C77" s="193" t="s">
        <v>200</v>
      </c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85" t="s">
        <v>201</v>
      </c>
      <c r="AD77" s="185"/>
      <c r="AE77" s="185"/>
      <c r="AF77" s="185"/>
      <c r="AG77" s="121">
        <v>4440</v>
      </c>
      <c r="AH77" s="121">
        <v>0</v>
      </c>
      <c r="AI77" s="121">
        <v>4440</v>
      </c>
      <c r="AJ77" s="121">
        <v>0</v>
      </c>
    </row>
    <row r="78" spans="1:36">
      <c r="A78" s="182">
        <v>74</v>
      </c>
      <c r="B78" s="182"/>
      <c r="C78" s="193" t="s">
        <v>202</v>
      </c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85" t="s">
        <v>203</v>
      </c>
      <c r="AD78" s="185"/>
      <c r="AE78" s="185"/>
      <c r="AF78" s="185"/>
      <c r="AG78" s="121">
        <v>0</v>
      </c>
      <c r="AH78" s="121">
        <v>0</v>
      </c>
      <c r="AI78" s="121">
        <v>0</v>
      </c>
      <c r="AJ78" s="121">
        <v>0</v>
      </c>
    </row>
    <row r="79" spans="1:36">
      <c r="A79" s="182">
        <v>75</v>
      </c>
      <c r="B79" s="182"/>
      <c r="C79" s="193" t="s">
        <v>204</v>
      </c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85" t="s">
        <v>205</v>
      </c>
      <c r="AD79" s="185"/>
      <c r="AE79" s="185"/>
      <c r="AF79" s="185"/>
      <c r="AG79" s="121">
        <v>21540</v>
      </c>
      <c r="AH79" s="121">
        <v>0</v>
      </c>
      <c r="AI79" s="121">
        <v>21540</v>
      </c>
      <c r="AJ79" s="121">
        <v>0</v>
      </c>
    </row>
    <row r="80" spans="1:36">
      <c r="A80" s="182">
        <v>76</v>
      </c>
      <c r="B80" s="182"/>
      <c r="C80" s="161" t="s">
        <v>206</v>
      </c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85" t="s">
        <v>207</v>
      </c>
      <c r="AD80" s="185"/>
      <c r="AE80" s="185"/>
      <c r="AF80" s="185"/>
      <c r="AG80" s="121">
        <v>0</v>
      </c>
      <c r="AH80" s="121">
        <v>0</v>
      </c>
      <c r="AI80" s="121">
        <v>0</v>
      </c>
      <c r="AJ80" s="121">
        <v>0</v>
      </c>
    </row>
    <row r="81" spans="1:36">
      <c r="A81" s="182">
        <v>77</v>
      </c>
      <c r="B81" s="182"/>
      <c r="C81" s="161" t="s">
        <v>208</v>
      </c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85" t="s">
        <v>209</v>
      </c>
      <c r="AD81" s="185"/>
      <c r="AE81" s="185"/>
      <c r="AF81" s="185"/>
      <c r="AG81" s="121">
        <v>0</v>
      </c>
      <c r="AH81" s="121">
        <v>0</v>
      </c>
      <c r="AI81" s="121">
        <v>0</v>
      </c>
      <c r="AJ81" s="121">
        <v>0</v>
      </c>
    </row>
    <row r="82" spans="1:36">
      <c r="A82" s="182">
        <v>78</v>
      </c>
      <c r="B82" s="182"/>
      <c r="C82" s="161" t="s">
        <v>210</v>
      </c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85" t="s">
        <v>211</v>
      </c>
      <c r="AD82" s="185"/>
      <c r="AE82" s="185"/>
      <c r="AF82" s="185"/>
      <c r="AG82" s="121">
        <v>6825</v>
      </c>
      <c r="AH82" s="121">
        <v>0</v>
      </c>
      <c r="AI82" s="121">
        <v>6825</v>
      </c>
      <c r="AJ82" s="121">
        <v>0</v>
      </c>
    </row>
    <row r="83" spans="1:36">
      <c r="A83" s="186">
        <v>79</v>
      </c>
      <c r="B83" s="186"/>
      <c r="C83" s="160" t="s">
        <v>212</v>
      </c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88" t="s">
        <v>213</v>
      </c>
      <c r="AD83" s="188"/>
      <c r="AE83" s="188"/>
      <c r="AF83" s="188"/>
      <c r="AG83" s="125">
        <f>SUM(AG76:AG82)</f>
        <v>32805</v>
      </c>
      <c r="AH83" s="125">
        <f t="shared" ref="AH83:AJ83" si="12">SUM(AH76:AH82)</f>
        <v>0</v>
      </c>
      <c r="AI83" s="125">
        <f t="shared" si="12"/>
        <v>32805</v>
      </c>
      <c r="AJ83" s="125">
        <f t="shared" si="12"/>
        <v>0</v>
      </c>
    </row>
    <row r="84" spans="1:36">
      <c r="A84" s="182">
        <v>80</v>
      </c>
      <c r="B84" s="182"/>
      <c r="C84" s="156" t="s">
        <v>214</v>
      </c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85" t="s">
        <v>215</v>
      </c>
      <c r="AD84" s="185"/>
      <c r="AE84" s="185"/>
      <c r="AF84" s="185"/>
      <c r="AG84" s="121">
        <v>12540</v>
      </c>
      <c r="AH84" s="121">
        <v>0</v>
      </c>
      <c r="AI84" s="121">
        <v>12540</v>
      </c>
      <c r="AJ84" s="121">
        <v>0</v>
      </c>
    </row>
    <row r="85" spans="1:36">
      <c r="A85" s="182">
        <v>81</v>
      </c>
      <c r="B85" s="182"/>
      <c r="C85" s="156" t="s">
        <v>216</v>
      </c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85" t="s">
        <v>217</v>
      </c>
      <c r="AD85" s="185"/>
      <c r="AE85" s="185"/>
      <c r="AF85" s="185"/>
      <c r="AG85" s="121">
        <v>0</v>
      </c>
      <c r="AH85" s="121">
        <v>0</v>
      </c>
      <c r="AI85" s="121">
        <v>0</v>
      </c>
      <c r="AJ85" s="121">
        <v>0</v>
      </c>
    </row>
    <row r="86" spans="1:36">
      <c r="A86" s="182">
        <v>82</v>
      </c>
      <c r="B86" s="182"/>
      <c r="C86" s="156" t="s">
        <v>218</v>
      </c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85" t="s">
        <v>219</v>
      </c>
      <c r="AD86" s="185"/>
      <c r="AE86" s="185"/>
      <c r="AF86" s="185"/>
      <c r="AG86" s="121">
        <v>0</v>
      </c>
      <c r="AH86" s="121">
        <v>0</v>
      </c>
      <c r="AI86" s="121">
        <v>0</v>
      </c>
      <c r="AJ86" s="121">
        <v>0</v>
      </c>
    </row>
    <row r="87" spans="1:36">
      <c r="A87" s="182">
        <v>83</v>
      </c>
      <c r="B87" s="182"/>
      <c r="C87" s="156" t="s">
        <v>220</v>
      </c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85" t="s">
        <v>221</v>
      </c>
      <c r="AD87" s="185"/>
      <c r="AE87" s="185"/>
      <c r="AF87" s="185"/>
      <c r="AG87" s="121">
        <v>3386</v>
      </c>
      <c r="AH87" s="121">
        <v>0</v>
      </c>
      <c r="AI87" s="121">
        <v>3386</v>
      </c>
      <c r="AJ87" s="121">
        <v>0</v>
      </c>
    </row>
    <row r="88" spans="1:36">
      <c r="A88" s="186">
        <v>84</v>
      </c>
      <c r="B88" s="186"/>
      <c r="C88" s="159" t="s">
        <v>222</v>
      </c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88" t="s">
        <v>223</v>
      </c>
      <c r="AD88" s="188"/>
      <c r="AE88" s="188"/>
      <c r="AF88" s="188"/>
      <c r="AG88" s="125">
        <f>SUM(AG84:AG87)</f>
        <v>15926</v>
      </c>
      <c r="AH88" s="125">
        <f t="shared" ref="AH88:AJ88" si="13">SUM(AH84:AH87)</f>
        <v>0</v>
      </c>
      <c r="AI88" s="125">
        <f t="shared" si="13"/>
        <v>15926</v>
      </c>
      <c r="AJ88" s="125">
        <f t="shared" si="13"/>
        <v>0</v>
      </c>
    </row>
    <row r="89" spans="1:36">
      <c r="A89" s="182">
        <v>85</v>
      </c>
      <c r="B89" s="182"/>
      <c r="C89" s="156" t="s">
        <v>224</v>
      </c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85" t="s">
        <v>225</v>
      </c>
      <c r="AD89" s="185"/>
      <c r="AE89" s="185"/>
      <c r="AF89" s="185"/>
      <c r="AG89" s="121">
        <v>0</v>
      </c>
      <c r="AH89" s="121">
        <v>0</v>
      </c>
      <c r="AI89" s="121">
        <v>0</v>
      </c>
      <c r="AJ89" s="121">
        <v>0</v>
      </c>
    </row>
    <row r="90" spans="1:36">
      <c r="A90" s="182">
        <v>86</v>
      </c>
      <c r="B90" s="182"/>
      <c r="C90" s="156" t="s">
        <v>226</v>
      </c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85" t="s">
        <v>227</v>
      </c>
      <c r="AD90" s="185"/>
      <c r="AE90" s="185"/>
      <c r="AF90" s="185"/>
      <c r="AG90" s="121">
        <v>0</v>
      </c>
      <c r="AH90" s="121">
        <v>0</v>
      </c>
      <c r="AI90" s="121">
        <v>0</v>
      </c>
      <c r="AJ90" s="121">
        <v>0</v>
      </c>
    </row>
    <row r="91" spans="1:36">
      <c r="A91" s="182">
        <v>87</v>
      </c>
      <c r="B91" s="182"/>
      <c r="C91" s="156" t="s">
        <v>228</v>
      </c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85" t="s">
        <v>229</v>
      </c>
      <c r="AD91" s="185"/>
      <c r="AE91" s="185"/>
      <c r="AF91" s="185"/>
      <c r="AG91" s="121">
        <v>0</v>
      </c>
      <c r="AH91" s="121">
        <v>0</v>
      </c>
      <c r="AI91" s="121">
        <v>0</v>
      </c>
      <c r="AJ91" s="121">
        <v>0</v>
      </c>
    </row>
    <row r="92" spans="1:36">
      <c r="A92" s="182">
        <v>88</v>
      </c>
      <c r="B92" s="182"/>
      <c r="C92" s="156" t="s">
        <v>230</v>
      </c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85" t="s">
        <v>231</v>
      </c>
      <c r="AD92" s="185"/>
      <c r="AE92" s="185"/>
      <c r="AF92" s="185"/>
      <c r="AG92" s="121">
        <v>0</v>
      </c>
      <c r="AH92" s="121">
        <v>0</v>
      </c>
      <c r="AI92" s="121">
        <v>0</v>
      </c>
      <c r="AJ92" s="121">
        <v>0</v>
      </c>
    </row>
    <row r="93" spans="1:36">
      <c r="A93" s="182">
        <v>89</v>
      </c>
      <c r="B93" s="182"/>
      <c r="C93" s="156" t="s">
        <v>232</v>
      </c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85" t="s">
        <v>233</v>
      </c>
      <c r="AD93" s="185"/>
      <c r="AE93" s="185"/>
      <c r="AF93" s="185"/>
      <c r="AG93" s="121">
        <v>0</v>
      </c>
      <c r="AH93" s="121">
        <v>0</v>
      </c>
      <c r="AI93" s="121">
        <v>0</v>
      </c>
      <c r="AJ93" s="121">
        <v>0</v>
      </c>
    </row>
    <row r="94" spans="1:36">
      <c r="A94" s="182">
        <v>90</v>
      </c>
      <c r="B94" s="182"/>
      <c r="C94" s="156" t="s">
        <v>234</v>
      </c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85" t="s">
        <v>235</v>
      </c>
      <c r="AD94" s="185"/>
      <c r="AE94" s="185"/>
      <c r="AF94" s="185"/>
      <c r="AG94" s="121">
        <v>0</v>
      </c>
      <c r="AH94" s="121">
        <v>0</v>
      </c>
      <c r="AI94" s="121">
        <v>0</v>
      </c>
      <c r="AJ94" s="121">
        <v>0</v>
      </c>
    </row>
    <row r="95" spans="1:36">
      <c r="A95" s="182">
        <v>91</v>
      </c>
      <c r="B95" s="182"/>
      <c r="C95" s="156" t="s">
        <v>236</v>
      </c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85" t="s">
        <v>237</v>
      </c>
      <c r="AD95" s="185"/>
      <c r="AE95" s="185"/>
      <c r="AF95" s="185"/>
      <c r="AG95" s="121">
        <v>0</v>
      </c>
      <c r="AH95" s="121">
        <v>0</v>
      </c>
      <c r="AI95" s="121">
        <v>0</v>
      </c>
      <c r="AJ95" s="121">
        <v>0</v>
      </c>
    </row>
    <row r="96" spans="1:36">
      <c r="A96" s="182">
        <v>92</v>
      </c>
      <c r="B96" s="182"/>
      <c r="C96" s="156" t="s">
        <v>238</v>
      </c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85" t="s">
        <v>239</v>
      </c>
      <c r="AD96" s="185"/>
      <c r="AE96" s="185"/>
      <c r="AF96" s="185"/>
      <c r="AG96" s="121">
        <v>0</v>
      </c>
      <c r="AH96" s="121">
        <v>0</v>
      </c>
      <c r="AI96" s="121">
        <v>0</v>
      </c>
      <c r="AJ96" s="121">
        <v>0</v>
      </c>
    </row>
    <row r="97" spans="1:36">
      <c r="A97" s="182">
        <v>93</v>
      </c>
      <c r="B97" s="182"/>
      <c r="C97" s="156" t="s">
        <v>240</v>
      </c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85" t="s">
        <v>241</v>
      </c>
      <c r="AD97" s="185"/>
      <c r="AE97" s="185"/>
      <c r="AF97" s="185"/>
      <c r="AG97" s="121">
        <v>37783</v>
      </c>
      <c r="AH97" s="121">
        <v>37783</v>
      </c>
      <c r="AI97" s="121">
        <v>0</v>
      </c>
      <c r="AJ97" s="121">
        <v>0</v>
      </c>
    </row>
    <row r="98" spans="1:36">
      <c r="A98" s="186">
        <v>94</v>
      </c>
      <c r="B98" s="186"/>
      <c r="C98" s="159" t="s">
        <v>242</v>
      </c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  <c r="AC98" s="188" t="s">
        <v>243</v>
      </c>
      <c r="AD98" s="188"/>
      <c r="AE98" s="188"/>
      <c r="AF98" s="188"/>
      <c r="AG98" s="125">
        <f>SUM(AG89:AG97)</f>
        <v>37783</v>
      </c>
      <c r="AH98" s="125">
        <f t="shared" ref="AH98:AJ98" si="14">SUM(AH89:AH97)</f>
        <v>37783</v>
      </c>
      <c r="AI98" s="125">
        <f t="shared" si="14"/>
        <v>0</v>
      </c>
      <c r="AJ98" s="125">
        <f t="shared" si="14"/>
        <v>0</v>
      </c>
    </row>
    <row r="99" spans="1:36">
      <c r="A99" s="186">
        <v>95</v>
      </c>
      <c r="B99" s="186"/>
      <c r="C99" s="160" t="s">
        <v>244</v>
      </c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88" t="s">
        <v>245</v>
      </c>
      <c r="AD99" s="188"/>
      <c r="AE99" s="188"/>
      <c r="AF99" s="188"/>
      <c r="AG99" s="125">
        <f>SUM(AG23:AG24,AG49,AG58,AG75,AG83,AG88,AG98)</f>
        <v>198897</v>
      </c>
      <c r="AH99" s="125">
        <f t="shared" ref="AH99:AJ99" si="15">SUM(AH23:AH24,AH49,AH58,AH75,AH83,AH88,AH98)</f>
        <v>130983</v>
      </c>
      <c r="AI99" s="125">
        <f t="shared" si="15"/>
        <v>67914</v>
      </c>
      <c r="AJ99" s="125">
        <f t="shared" si="15"/>
        <v>0</v>
      </c>
    </row>
    <row r="100" spans="1:36">
      <c r="A100" s="6">
        <v>96</v>
      </c>
      <c r="B100" s="156" t="s">
        <v>395</v>
      </c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6"/>
      <c r="AB100" s="155" t="s">
        <v>396</v>
      </c>
      <c r="AC100" s="155"/>
      <c r="AD100" s="155"/>
      <c r="AE100" s="155"/>
      <c r="AF100" s="11"/>
      <c r="AG100" s="126">
        <v>0</v>
      </c>
      <c r="AH100" s="126">
        <v>0</v>
      </c>
      <c r="AI100" s="126">
        <v>0</v>
      </c>
      <c r="AJ100" s="126">
        <v>0</v>
      </c>
    </row>
    <row r="101" spans="1:36">
      <c r="A101" s="6">
        <v>97</v>
      </c>
      <c r="B101" s="156" t="s">
        <v>397</v>
      </c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5" t="s">
        <v>398</v>
      </c>
      <c r="AC101" s="155"/>
      <c r="AD101" s="155"/>
      <c r="AE101" s="155"/>
      <c r="AF101" s="11"/>
      <c r="AG101" s="126">
        <v>0</v>
      </c>
      <c r="AH101" s="126">
        <v>0</v>
      </c>
      <c r="AI101" s="126">
        <v>0</v>
      </c>
      <c r="AJ101" s="126">
        <v>0</v>
      </c>
    </row>
    <row r="102" spans="1:36">
      <c r="A102" s="6">
        <v>98</v>
      </c>
      <c r="B102" s="156" t="s">
        <v>399</v>
      </c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5" t="s">
        <v>400</v>
      </c>
      <c r="AC102" s="155"/>
      <c r="AD102" s="155"/>
      <c r="AE102" s="155"/>
      <c r="AF102" s="11"/>
      <c r="AG102" s="126">
        <v>0</v>
      </c>
      <c r="AH102" s="126">
        <v>0</v>
      </c>
      <c r="AI102" s="126">
        <v>0</v>
      </c>
      <c r="AJ102" s="126">
        <v>0</v>
      </c>
    </row>
    <row r="103" spans="1:36">
      <c r="A103" s="6">
        <v>99</v>
      </c>
      <c r="B103" s="156" t="s">
        <v>744</v>
      </c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5" t="s">
        <v>401</v>
      </c>
      <c r="AC103" s="155"/>
      <c r="AD103" s="155"/>
      <c r="AE103" s="155"/>
      <c r="AF103" s="2"/>
      <c r="AG103" s="126">
        <f>SUM(AG100:AG102)</f>
        <v>0</v>
      </c>
      <c r="AH103" s="126">
        <f t="shared" ref="AH103:AJ103" si="16">SUM(AH100:AH102)</f>
        <v>0</v>
      </c>
      <c r="AI103" s="126">
        <f t="shared" si="16"/>
        <v>0</v>
      </c>
      <c r="AJ103" s="126">
        <f t="shared" si="16"/>
        <v>0</v>
      </c>
    </row>
    <row r="104" spans="1:36">
      <c r="A104" s="6">
        <v>100</v>
      </c>
      <c r="B104" s="154" t="s">
        <v>402</v>
      </c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5" t="s">
        <v>403</v>
      </c>
      <c r="AC104" s="155"/>
      <c r="AD104" s="155"/>
      <c r="AE104" s="155"/>
      <c r="AF104" s="11"/>
      <c r="AG104" s="126">
        <v>0</v>
      </c>
      <c r="AH104" s="126">
        <v>0</v>
      </c>
      <c r="AI104" s="126">
        <v>0</v>
      </c>
      <c r="AJ104" s="126">
        <v>0</v>
      </c>
    </row>
    <row r="105" spans="1:36">
      <c r="A105" s="6">
        <v>101</v>
      </c>
      <c r="B105" s="156" t="s">
        <v>404</v>
      </c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5" t="s">
        <v>405</v>
      </c>
      <c r="AC105" s="155"/>
      <c r="AD105" s="155"/>
      <c r="AE105" s="155"/>
      <c r="AF105" s="11"/>
      <c r="AG105" s="126">
        <v>0</v>
      </c>
      <c r="AH105" s="126">
        <v>0</v>
      </c>
      <c r="AI105" s="126">
        <v>0</v>
      </c>
      <c r="AJ105" s="126">
        <v>0</v>
      </c>
    </row>
    <row r="106" spans="1:36">
      <c r="A106" s="6">
        <v>102</v>
      </c>
      <c r="B106" s="156" t="s">
        <v>406</v>
      </c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5" t="s">
        <v>407</v>
      </c>
      <c r="AC106" s="155"/>
      <c r="AD106" s="155"/>
      <c r="AE106" s="155"/>
      <c r="AF106" s="11"/>
      <c r="AG106" s="126">
        <v>0</v>
      </c>
      <c r="AH106" s="126">
        <v>0</v>
      </c>
      <c r="AI106" s="126">
        <v>0</v>
      </c>
      <c r="AJ106" s="126">
        <v>0</v>
      </c>
    </row>
    <row r="107" spans="1:36">
      <c r="A107" s="6">
        <v>103</v>
      </c>
      <c r="B107" s="156" t="s">
        <v>408</v>
      </c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  <c r="AA107" s="156"/>
      <c r="AB107" s="155" t="s">
        <v>409</v>
      </c>
      <c r="AC107" s="155"/>
      <c r="AD107" s="155"/>
      <c r="AE107" s="155"/>
      <c r="AF107" s="11"/>
      <c r="AG107" s="126">
        <v>0</v>
      </c>
      <c r="AH107" s="126">
        <v>0</v>
      </c>
      <c r="AI107" s="126">
        <v>0</v>
      </c>
      <c r="AJ107" s="126">
        <v>0</v>
      </c>
    </row>
    <row r="108" spans="1:36">
      <c r="A108" s="6">
        <v>104</v>
      </c>
      <c r="B108" s="156" t="s">
        <v>410</v>
      </c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5" t="s">
        <v>411</v>
      </c>
      <c r="AC108" s="155"/>
      <c r="AD108" s="155"/>
      <c r="AE108" s="155"/>
      <c r="AF108" s="11"/>
      <c r="AG108" s="126">
        <v>0</v>
      </c>
      <c r="AH108" s="126">
        <v>0</v>
      </c>
      <c r="AI108" s="126">
        <v>0</v>
      </c>
      <c r="AJ108" s="126">
        <v>0</v>
      </c>
    </row>
    <row r="109" spans="1:36">
      <c r="A109" s="6">
        <v>105</v>
      </c>
      <c r="B109" s="156" t="s">
        <v>412</v>
      </c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5" t="s">
        <v>413</v>
      </c>
      <c r="AC109" s="155"/>
      <c r="AD109" s="155"/>
      <c r="AE109" s="155"/>
      <c r="AF109" s="11"/>
      <c r="AG109" s="126">
        <v>0</v>
      </c>
      <c r="AH109" s="126">
        <v>0</v>
      </c>
      <c r="AI109" s="126">
        <v>0</v>
      </c>
      <c r="AJ109" s="126">
        <v>0</v>
      </c>
    </row>
    <row r="110" spans="1:36">
      <c r="A110" s="6">
        <v>106</v>
      </c>
      <c r="B110" s="154" t="s">
        <v>745</v>
      </c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5" t="s">
        <v>414</v>
      </c>
      <c r="AC110" s="155"/>
      <c r="AD110" s="155"/>
      <c r="AE110" s="155"/>
      <c r="AF110" s="2"/>
      <c r="AG110" s="126">
        <f>SUM(AG104:AG109)</f>
        <v>0</v>
      </c>
      <c r="AH110" s="126">
        <f t="shared" ref="AH110:AJ110" si="17">SUM(AH104:AH109)</f>
        <v>0</v>
      </c>
      <c r="AI110" s="126">
        <f t="shared" si="17"/>
        <v>0</v>
      </c>
      <c r="AJ110" s="126">
        <f t="shared" si="17"/>
        <v>0</v>
      </c>
    </row>
    <row r="111" spans="1:36" s="7" customFormat="1" ht="14.25">
      <c r="A111" s="6">
        <v>107</v>
      </c>
      <c r="B111" s="154" t="s">
        <v>415</v>
      </c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5" t="s">
        <v>416</v>
      </c>
      <c r="AC111" s="155"/>
      <c r="AD111" s="155"/>
      <c r="AE111" s="155"/>
      <c r="AF111" s="11"/>
      <c r="AG111" s="126">
        <v>0</v>
      </c>
      <c r="AH111" s="126">
        <v>0</v>
      </c>
      <c r="AI111" s="126">
        <v>0</v>
      </c>
      <c r="AJ111" s="126">
        <v>0</v>
      </c>
    </row>
    <row r="112" spans="1:36" s="7" customFormat="1" ht="14.25">
      <c r="A112" s="6">
        <v>108</v>
      </c>
      <c r="B112" s="154" t="s">
        <v>417</v>
      </c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5" t="s">
        <v>418</v>
      </c>
      <c r="AC112" s="155"/>
      <c r="AD112" s="155"/>
      <c r="AE112" s="155"/>
      <c r="AF112" s="11"/>
      <c r="AG112" s="126">
        <v>0</v>
      </c>
      <c r="AH112" s="126">
        <v>0</v>
      </c>
      <c r="AI112" s="126">
        <v>0</v>
      </c>
      <c r="AJ112" s="126">
        <v>0</v>
      </c>
    </row>
    <row r="113" spans="1:36" s="139" customFormat="1" ht="14.25">
      <c r="A113" s="144">
        <v>109</v>
      </c>
      <c r="B113" s="157" t="s">
        <v>419</v>
      </c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8" t="s">
        <v>420</v>
      </c>
      <c r="AC113" s="158"/>
      <c r="AD113" s="158"/>
      <c r="AE113" s="158"/>
      <c r="AF113" s="145"/>
      <c r="AG113" s="146">
        <v>14926</v>
      </c>
      <c r="AH113" s="146">
        <v>14926</v>
      </c>
      <c r="AI113" s="146">
        <v>0</v>
      </c>
      <c r="AJ113" s="146">
        <v>0</v>
      </c>
    </row>
    <row r="114" spans="1:36" s="7" customFormat="1" ht="14.25">
      <c r="A114" s="6">
        <v>110</v>
      </c>
      <c r="B114" s="154" t="s">
        <v>421</v>
      </c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5" t="s">
        <v>422</v>
      </c>
      <c r="AC114" s="155"/>
      <c r="AD114" s="155"/>
      <c r="AE114" s="155"/>
      <c r="AF114" s="11"/>
      <c r="AG114" s="126">
        <v>0</v>
      </c>
      <c r="AH114" s="126">
        <v>0</v>
      </c>
      <c r="AI114" s="126">
        <v>0</v>
      </c>
      <c r="AJ114" s="126">
        <v>0</v>
      </c>
    </row>
    <row r="115" spans="1:36" s="7" customFormat="1" ht="14.25">
      <c r="A115" s="6">
        <v>111</v>
      </c>
      <c r="B115" s="154" t="s">
        <v>423</v>
      </c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5" t="s">
        <v>424</v>
      </c>
      <c r="AC115" s="155"/>
      <c r="AD115" s="155"/>
      <c r="AE115" s="155"/>
      <c r="AF115" s="11"/>
      <c r="AG115" s="126">
        <v>0</v>
      </c>
      <c r="AH115" s="126">
        <v>0</v>
      </c>
      <c r="AI115" s="126">
        <v>0</v>
      </c>
      <c r="AJ115" s="126">
        <v>0</v>
      </c>
    </row>
    <row r="116" spans="1:36" s="7" customFormat="1" ht="14.25">
      <c r="A116" s="6">
        <v>112</v>
      </c>
      <c r="B116" s="154" t="s">
        <v>425</v>
      </c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5" t="s">
        <v>426</v>
      </c>
      <c r="AC116" s="155"/>
      <c r="AD116" s="155"/>
      <c r="AE116" s="155"/>
      <c r="AF116" s="11"/>
      <c r="AG116" s="126">
        <v>0</v>
      </c>
      <c r="AH116" s="126">
        <v>0</v>
      </c>
      <c r="AI116" s="126">
        <v>0</v>
      </c>
      <c r="AJ116" s="126">
        <v>0</v>
      </c>
    </row>
    <row r="117" spans="1:36" s="7" customFormat="1" ht="14.25">
      <c r="A117" s="6">
        <v>113</v>
      </c>
      <c r="B117" s="154" t="s">
        <v>427</v>
      </c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5" t="s">
        <v>428</v>
      </c>
      <c r="AC117" s="155"/>
      <c r="AD117" s="155"/>
      <c r="AE117" s="155"/>
      <c r="AF117" s="11"/>
      <c r="AG117" s="126">
        <v>0</v>
      </c>
      <c r="AH117" s="126">
        <v>0</v>
      </c>
      <c r="AI117" s="126">
        <v>0</v>
      </c>
      <c r="AJ117" s="126">
        <v>0</v>
      </c>
    </row>
    <row r="118" spans="1:36" s="7" customFormat="1" ht="14.25">
      <c r="A118" s="6">
        <v>114</v>
      </c>
      <c r="B118" s="154" t="s">
        <v>429</v>
      </c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5" t="s">
        <v>430</v>
      </c>
      <c r="AC118" s="155"/>
      <c r="AD118" s="155"/>
      <c r="AE118" s="155"/>
      <c r="AF118" s="11"/>
      <c r="AG118" s="126">
        <v>0</v>
      </c>
      <c r="AH118" s="126">
        <v>0</v>
      </c>
      <c r="AI118" s="126">
        <v>0</v>
      </c>
      <c r="AJ118" s="126">
        <v>0</v>
      </c>
    </row>
    <row r="119" spans="1:36" s="7" customFormat="1" ht="14.25">
      <c r="A119" s="6">
        <v>115</v>
      </c>
      <c r="B119" s="154" t="s">
        <v>746</v>
      </c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5" t="s">
        <v>431</v>
      </c>
      <c r="AC119" s="155"/>
      <c r="AD119" s="155"/>
      <c r="AE119" s="155"/>
      <c r="AF119" s="2"/>
      <c r="AG119" s="126">
        <f>SUM(AG117:AG118)</f>
        <v>0</v>
      </c>
      <c r="AH119" s="126">
        <f t="shared" ref="AH119:AJ119" si="18">SUM(AH117:AH118)</f>
        <v>0</v>
      </c>
      <c r="AI119" s="126">
        <f t="shared" si="18"/>
        <v>0</v>
      </c>
      <c r="AJ119" s="126">
        <f t="shared" si="18"/>
        <v>0</v>
      </c>
    </row>
    <row r="120" spans="1:36" s="7" customFormat="1" ht="14.25">
      <c r="A120" s="6">
        <v>116</v>
      </c>
      <c r="B120" s="154" t="s">
        <v>747</v>
      </c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5" t="s">
        <v>432</v>
      </c>
      <c r="AC120" s="155"/>
      <c r="AD120" s="155"/>
      <c r="AE120" s="155"/>
      <c r="AF120" s="2"/>
      <c r="AG120" s="126">
        <f>SUM(AG103,AG110:AG116,AG119)</f>
        <v>14926</v>
      </c>
      <c r="AH120" s="126">
        <f t="shared" ref="AH120:AJ120" si="19">SUM(AH103,AH110:AH116,AH119)</f>
        <v>14926</v>
      </c>
      <c r="AI120" s="126">
        <f t="shared" si="19"/>
        <v>0</v>
      </c>
      <c r="AJ120" s="126">
        <f t="shared" si="19"/>
        <v>0</v>
      </c>
    </row>
    <row r="121" spans="1:36" s="7" customFormat="1" ht="14.25">
      <c r="A121" s="6">
        <v>117</v>
      </c>
      <c r="B121" s="154" t="s">
        <v>433</v>
      </c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5" t="s">
        <v>434</v>
      </c>
      <c r="AC121" s="155"/>
      <c r="AD121" s="155"/>
      <c r="AE121" s="155"/>
      <c r="AF121" s="11"/>
      <c r="AG121" s="126">
        <v>0</v>
      </c>
      <c r="AH121" s="126">
        <v>0</v>
      </c>
      <c r="AI121" s="126">
        <v>0</v>
      </c>
      <c r="AJ121" s="126">
        <v>0</v>
      </c>
    </row>
    <row r="122" spans="1:36" s="7" customFormat="1" ht="14.25">
      <c r="A122" s="6">
        <v>118</v>
      </c>
      <c r="B122" s="156" t="s">
        <v>435</v>
      </c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5" t="s">
        <v>436</v>
      </c>
      <c r="AC122" s="155"/>
      <c r="AD122" s="155"/>
      <c r="AE122" s="155"/>
      <c r="AF122" s="11"/>
      <c r="AG122" s="126">
        <v>0</v>
      </c>
      <c r="AH122" s="126">
        <v>0</v>
      </c>
      <c r="AI122" s="126">
        <v>0</v>
      </c>
      <c r="AJ122" s="126">
        <v>0</v>
      </c>
    </row>
    <row r="123" spans="1:36" s="7" customFormat="1" ht="14.25">
      <c r="A123" s="6">
        <v>119</v>
      </c>
      <c r="B123" s="154" t="s">
        <v>437</v>
      </c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5" t="s">
        <v>438</v>
      </c>
      <c r="AC123" s="155"/>
      <c r="AD123" s="155"/>
      <c r="AE123" s="155"/>
      <c r="AF123" s="11"/>
      <c r="AG123" s="126">
        <v>0</v>
      </c>
      <c r="AH123" s="126">
        <v>0</v>
      </c>
      <c r="AI123" s="126">
        <v>0</v>
      </c>
      <c r="AJ123" s="126">
        <v>0</v>
      </c>
    </row>
    <row r="124" spans="1:36" s="7" customFormat="1" ht="14.25">
      <c r="A124" s="6">
        <v>120</v>
      </c>
      <c r="B124" s="154" t="s">
        <v>439</v>
      </c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5" t="s">
        <v>440</v>
      </c>
      <c r="AC124" s="155"/>
      <c r="AD124" s="155"/>
      <c r="AE124" s="155"/>
      <c r="AF124" s="11"/>
      <c r="AG124" s="126">
        <v>0</v>
      </c>
      <c r="AH124" s="126">
        <v>0</v>
      </c>
      <c r="AI124" s="126">
        <v>0</v>
      </c>
      <c r="AJ124" s="126">
        <v>0</v>
      </c>
    </row>
    <row r="125" spans="1:36" s="7" customFormat="1" ht="14.25">
      <c r="A125" s="6">
        <v>121</v>
      </c>
      <c r="B125" s="154" t="s">
        <v>441</v>
      </c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5" t="s">
        <v>442</v>
      </c>
      <c r="AC125" s="155"/>
      <c r="AD125" s="155"/>
      <c r="AE125" s="155"/>
      <c r="AF125" s="11"/>
      <c r="AG125" s="126">
        <v>0</v>
      </c>
      <c r="AH125" s="126">
        <v>0</v>
      </c>
      <c r="AI125" s="126">
        <v>0</v>
      </c>
      <c r="AJ125" s="126">
        <v>0</v>
      </c>
    </row>
    <row r="126" spans="1:36" s="7" customFormat="1" ht="14.25">
      <c r="A126" s="6">
        <v>122</v>
      </c>
      <c r="B126" s="154" t="s">
        <v>748</v>
      </c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5" t="s">
        <v>443</v>
      </c>
      <c r="AC126" s="155"/>
      <c r="AD126" s="155"/>
      <c r="AE126" s="155"/>
      <c r="AF126" s="2"/>
      <c r="AG126" s="126">
        <f>SUM(AG121:AG125)</f>
        <v>0</v>
      </c>
      <c r="AH126" s="126">
        <f t="shared" ref="AH126:AJ126" si="20">SUM(AH121:AH125)</f>
        <v>0</v>
      </c>
      <c r="AI126" s="126">
        <f t="shared" si="20"/>
        <v>0</v>
      </c>
      <c r="AJ126" s="126">
        <f t="shared" si="20"/>
        <v>0</v>
      </c>
    </row>
    <row r="127" spans="1:36" s="7" customFormat="1" ht="14.25">
      <c r="A127" s="6">
        <v>123</v>
      </c>
      <c r="B127" s="156" t="s">
        <v>444</v>
      </c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5" t="s">
        <v>445</v>
      </c>
      <c r="AC127" s="155"/>
      <c r="AD127" s="155"/>
      <c r="AE127" s="155"/>
      <c r="AF127" s="3"/>
      <c r="AG127" s="126">
        <v>0</v>
      </c>
      <c r="AH127" s="126">
        <v>0</v>
      </c>
      <c r="AI127" s="126">
        <v>0</v>
      </c>
      <c r="AJ127" s="126">
        <v>0</v>
      </c>
    </row>
    <row r="128" spans="1:36" s="7" customFormat="1" ht="14.25">
      <c r="A128" s="6">
        <v>124</v>
      </c>
      <c r="B128" s="156" t="s">
        <v>446</v>
      </c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  <c r="AA128" s="156"/>
      <c r="AB128" s="155" t="s">
        <v>447</v>
      </c>
      <c r="AC128" s="155"/>
      <c r="AD128" s="155"/>
      <c r="AE128" s="155"/>
      <c r="AF128" s="3"/>
      <c r="AG128" s="126">
        <v>0</v>
      </c>
      <c r="AH128" s="126">
        <v>0</v>
      </c>
      <c r="AI128" s="126">
        <v>0</v>
      </c>
      <c r="AJ128" s="126">
        <v>0</v>
      </c>
    </row>
    <row r="129" spans="1:36" s="7" customFormat="1" ht="14.25">
      <c r="A129" s="5">
        <v>125</v>
      </c>
      <c r="B129" s="152" t="s">
        <v>749</v>
      </c>
      <c r="C129" s="152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3" t="s">
        <v>448</v>
      </c>
      <c r="AC129" s="153"/>
      <c r="AD129" s="153"/>
      <c r="AE129" s="153"/>
      <c r="AF129" s="2"/>
      <c r="AG129" s="119">
        <f>SUM(AG120,AG126:AG128)</f>
        <v>14926</v>
      </c>
      <c r="AH129" s="119">
        <f t="shared" ref="AH129:AJ129" si="21">SUM(AH120,AH126:AH128)</f>
        <v>14926</v>
      </c>
      <c r="AI129" s="119">
        <f t="shared" si="21"/>
        <v>0</v>
      </c>
      <c r="AJ129" s="119">
        <f t="shared" si="21"/>
        <v>0</v>
      </c>
    </row>
    <row r="130" spans="1:36" ht="15.75" customHeight="1">
      <c r="A130" s="11">
        <v>126</v>
      </c>
      <c r="B130" s="117"/>
      <c r="C130" s="172" t="s">
        <v>750</v>
      </c>
      <c r="D130" s="173"/>
      <c r="E130" s="173"/>
      <c r="F130" s="173"/>
      <c r="G130" s="173"/>
      <c r="H130" s="173"/>
      <c r="I130" s="173"/>
      <c r="J130" s="173"/>
      <c r="K130" s="174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 t="s">
        <v>751</v>
      </c>
      <c r="AD130" s="117"/>
      <c r="AE130" s="117"/>
      <c r="AF130" s="117"/>
      <c r="AG130" s="120">
        <f>SUM(AG99,AG129)</f>
        <v>213823</v>
      </c>
      <c r="AH130" s="120">
        <f t="shared" ref="AH130:AJ130" si="22">SUM(AH99,AH129)</f>
        <v>145909</v>
      </c>
      <c r="AI130" s="120">
        <f t="shared" si="22"/>
        <v>67914</v>
      </c>
      <c r="AJ130" s="120">
        <f t="shared" si="22"/>
        <v>0</v>
      </c>
    </row>
    <row r="132" spans="1:36">
      <c r="A132" s="13"/>
      <c r="B132" s="13"/>
      <c r="C132" s="164" t="s">
        <v>787</v>
      </c>
      <c r="D132" s="164"/>
      <c r="E132" s="164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69" t="s">
        <v>507</v>
      </c>
      <c r="AJ132" s="169"/>
    </row>
    <row r="133" spans="1:36" ht="25.5">
      <c r="A133" s="180" t="s">
        <v>502</v>
      </c>
      <c r="B133" s="181"/>
      <c r="C133" s="165" t="s">
        <v>0</v>
      </c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7" t="s">
        <v>546</v>
      </c>
      <c r="AD133" s="166"/>
      <c r="AE133" s="166"/>
      <c r="AF133" s="166"/>
      <c r="AG133" s="10" t="s">
        <v>506</v>
      </c>
      <c r="AH133" s="12" t="s">
        <v>503</v>
      </c>
      <c r="AI133" s="12" t="s">
        <v>504</v>
      </c>
      <c r="AJ133" s="12" t="s">
        <v>505</v>
      </c>
    </row>
    <row r="134" spans="1:36">
      <c r="A134" s="182" t="s">
        <v>1</v>
      </c>
      <c r="B134" s="182"/>
      <c r="C134" s="183" t="s">
        <v>2</v>
      </c>
      <c r="D134" s="183"/>
      <c r="E134" s="18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4" t="s">
        <v>3</v>
      </c>
      <c r="AD134" s="184"/>
      <c r="AE134" s="184"/>
      <c r="AF134" s="184"/>
      <c r="AG134" s="121">
        <v>3702</v>
      </c>
      <c r="AH134" s="121">
        <v>3702</v>
      </c>
      <c r="AI134" s="121">
        <v>0</v>
      </c>
      <c r="AJ134" s="121">
        <v>0</v>
      </c>
    </row>
    <row r="135" spans="1:36">
      <c r="A135" s="182" t="s">
        <v>4</v>
      </c>
      <c r="B135" s="182"/>
      <c r="C135" s="183" t="s">
        <v>5</v>
      </c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5" t="s">
        <v>6</v>
      </c>
      <c r="AD135" s="185"/>
      <c r="AE135" s="185"/>
      <c r="AF135" s="185"/>
      <c r="AG135" s="121">
        <v>483</v>
      </c>
      <c r="AH135" s="121">
        <v>483</v>
      </c>
      <c r="AI135" s="121">
        <v>0</v>
      </c>
      <c r="AJ135" s="121">
        <v>0</v>
      </c>
    </row>
    <row r="136" spans="1:36">
      <c r="A136" s="182" t="s">
        <v>7</v>
      </c>
      <c r="B136" s="182"/>
      <c r="C136" s="183" t="s">
        <v>8</v>
      </c>
      <c r="D136" s="183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5" t="s">
        <v>9</v>
      </c>
      <c r="AD136" s="185"/>
      <c r="AE136" s="185"/>
      <c r="AF136" s="185"/>
      <c r="AG136" s="121">
        <v>0</v>
      </c>
      <c r="AH136" s="121">
        <v>0</v>
      </c>
      <c r="AI136" s="121">
        <v>0</v>
      </c>
      <c r="AJ136" s="121">
        <v>0</v>
      </c>
    </row>
    <row r="137" spans="1:36">
      <c r="A137" s="182" t="s">
        <v>10</v>
      </c>
      <c r="B137" s="182"/>
      <c r="C137" s="168" t="s">
        <v>11</v>
      </c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68"/>
      <c r="AA137" s="168"/>
      <c r="AB137" s="168"/>
      <c r="AC137" s="185" t="s">
        <v>12</v>
      </c>
      <c r="AD137" s="185"/>
      <c r="AE137" s="185"/>
      <c r="AF137" s="185"/>
      <c r="AG137" s="121">
        <v>240</v>
      </c>
      <c r="AH137" s="121">
        <v>240</v>
      </c>
      <c r="AI137" s="121">
        <v>0</v>
      </c>
      <c r="AJ137" s="121">
        <v>0</v>
      </c>
    </row>
    <row r="138" spans="1:36">
      <c r="A138" s="182" t="s">
        <v>13</v>
      </c>
      <c r="B138" s="182"/>
      <c r="C138" s="168" t="s">
        <v>14</v>
      </c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  <c r="Z138" s="168"/>
      <c r="AA138" s="168"/>
      <c r="AB138" s="168"/>
      <c r="AC138" s="185" t="s">
        <v>15</v>
      </c>
      <c r="AD138" s="185"/>
      <c r="AE138" s="185"/>
      <c r="AF138" s="185"/>
      <c r="AG138" s="121">
        <v>0</v>
      </c>
      <c r="AH138" s="121">
        <v>0</v>
      </c>
      <c r="AI138" s="121">
        <v>0</v>
      </c>
      <c r="AJ138" s="121">
        <v>0</v>
      </c>
    </row>
    <row r="139" spans="1:36">
      <c r="A139" s="182" t="s">
        <v>16</v>
      </c>
      <c r="B139" s="182"/>
      <c r="C139" s="168" t="s">
        <v>17</v>
      </c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  <c r="Y139" s="168"/>
      <c r="Z139" s="168"/>
      <c r="AA139" s="168"/>
      <c r="AB139" s="168"/>
      <c r="AC139" s="185" t="s">
        <v>18</v>
      </c>
      <c r="AD139" s="185"/>
      <c r="AE139" s="185"/>
      <c r="AF139" s="185"/>
      <c r="AG139" s="121">
        <v>0</v>
      </c>
      <c r="AH139" s="121">
        <v>0</v>
      </c>
      <c r="AI139" s="121">
        <v>0</v>
      </c>
      <c r="AJ139" s="121">
        <v>0</v>
      </c>
    </row>
    <row r="140" spans="1:36">
      <c r="A140" s="182" t="s">
        <v>19</v>
      </c>
      <c r="B140" s="182"/>
      <c r="C140" s="168" t="s">
        <v>20</v>
      </c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  <c r="Y140" s="168"/>
      <c r="Z140" s="168"/>
      <c r="AA140" s="168"/>
      <c r="AB140" s="168"/>
      <c r="AC140" s="185" t="s">
        <v>21</v>
      </c>
      <c r="AD140" s="185"/>
      <c r="AE140" s="185"/>
      <c r="AF140" s="185"/>
      <c r="AG140" s="121">
        <v>0</v>
      </c>
      <c r="AH140" s="121">
        <v>0</v>
      </c>
      <c r="AI140" s="121">
        <v>0</v>
      </c>
      <c r="AJ140" s="121">
        <v>0</v>
      </c>
    </row>
    <row r="141" spans="1:36">
      <c r="A141" s="182" t="s">
        <v>22</v>
      </c>
      <c r="B141" s="182"/>
      <c r="C141" s="168" t="s">
        <v>23</v>
      </c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  <c r="Y141" s="168"/>
      <c r="Z141" s="168"/>
      <c r="AA141" s="168"/>
      <c r="AB141" s="168"/>
      <c r="AC141" s="185" t="s">
        <v>24</v>
      </c>
      <c r="AD141" s="185"/>
      <c r="AE141" s="185"/>
      <c r="AF141" s="185"/>
      <c r="AG141" s="121">
        <v>0</v>
      </c>
      <c r="AH141" s="121">
        <v>0</v>
      </c>
      <c r="AI141" s="121">
        <v>0</v>
      </c>
      <c r="AJ141" s="121">
        <v>0</v>
      </c>
    </row>
    <row r="142" spans="1:36">
      <c r="A142" s="182" t="s">
        <v>25</v>
      </c>
      <c r="B142" s="182"/>
      <c r="C142" s="155" t="s">
        <v>26</v>
      </c>
      <c r="D142" s="155"/>
      <c r="E142" s="155"/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  <c r="Z142" s="155"/>
      <c r="AA142" s="155"/>
      <c r="AB142" s="155"/>
      <c r="AC142" s="185" t="s">
        <v>27</v>
      </c>
      <c r="AD142" s="185"/>
      <c r="AE142" s="185"/>
      <c r="AF142" s="185"/>
      <c r="AG142" s="121">
        <v>0</v>
      </c>
      <c r="AH142" s="121">
        <v>0</v>
      </c>
      <c r="AI142" s="121">
        <v>0</v>
      </c>
      <c r="AJ142" s="121">
        <v>0</v>
      </c>
    </row>
    <row r="143" spans="1:36">
      <c r="A143" s="182" t="s">
        <v>28</v>
      </c>
      <c r="B143" s="182"/>
      <c r="C143" s="155" t="s">
        <v>29</v>
      </c>
      <c r="D143" s="155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  <c r="AA143" s="155"/>
      <c r="AB143" s="155"/>
      <c r="AC143" s="185" t="s">
        <v>30</v>
      </c>
      <c r="AD143" s="185"/>
      <c r="AE143" s="185"/>
      <c r="AF143" s="185"/>
      <c r="AG143" s="121">
        <v>0</v>
      </c>
      <c r="AH143" s="121">
        <v>0</v>
      </c>
      <c r="AI143" s="121">
        <v>0</v>
      </c>
      <c r="AJ143" s="121">
        <v>0</v>
      </c>
    </row>
    <row r="144" spans="1:36">
      <c r="A144" s="182" t="s">
        <v>31</v>
      </c>
      <c r="B144" s="182"/>
      <c r="C144" s="155" t="s">
        <v>32</v>
      </c>
      <c r="D144" s="155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  <c r="Z144" s="155"/>
      <c r="AA144" s="155"/>
      <c r="AB144" s="155"/>
      <c r="AC144" s="185" t="s">
        <v>33</v>
      </c>
      <c r="AD144" s="185"/>
      <c r="AE144" s="185"/>
      <c r="AF144" s="185"/>
      <c r="AG144" s="121">
        <v>0</v>
      </c>
      <c r="AH144" s="121">
        <v>0</v>
      </c>
      <c r="AI144" s="121">
        <v>0</v>
      </c>
      <c r="AJ144" s="121">
        <v>0</v>
      </c>
    </row>
    <row r="145" spans="1:36">
      <c r="A145" s="182" t="s">
        <v>34</v>
      </c>
      <c r="B145" s="182"/>
      <c r="C145" s="155" t="s">
        <v>35</v>
      </c>
      <c r="D145" s="155"/>
      <c r="E145" s="155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85" t="s">
        <v>36</v>
      </c>
      <c r="AD145" s="185"/>
      <c r="AE145" s="185"/>
      <c r="AF145" s="185"/>
      <c r="AG145" s="121">
        <v>0</v>
      </c>
      <c r="AH145" s="121">
        <v>0</v>
      </c>
      <c r="AI145" s="121">
        <v>0</v>
      </c>
      <c r="AJ145" s="121">
        <v>0</v>
      </c>
    </row>
    <row r="146" spans="1:36">
      <c r="A146" s="182" t="s">
        <v>37</v>
      </c>
      <c r="B146" s="182"/>
      <c r="C146" s="155" t="s">
        <v>38</v>
      </c>
      <c r="D146" s="155"/>
      <c r="E146" s="155"/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155"/>
      <c r="AC146" s="185" t="s">
        <v>39</v>
      </c>
      <c r="AD146" s="185"/>
      <c r="AE146" s="185"/>
      <c r="AF146" s="185"/>
      <c r="AG146" s="121">
        <v>0</v>
      </c>
      <c r="AH146" s="121">
        <v>0</v>
      </c>
      <c r="AI146" s="121">
        <v>0</v>
      </c>
      <c r="AJ146" s="121">
        <v>0</v>
      </c>
    </row>
    <row r="147" spans="1:36">
      <c r="A147" s="182" t="s">
        <v>40</v>
      </c>
      <c r="B147" s="182"/>
      <c r="C147" s="168" t="s">
        <v>41</v>
      </c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  <c r="AA147" s="168"/>
      <c r="AB147" s="168"/>
      <c r="AC147" s="185" t="s">
        <v>42</v>
      </c>
      <c r="AD147" s="185"/>
      <c r="AE147" s="185"/>
      <c r="AF147" s="185"/>
      <c r="AG147" s="124">
        <f>SUM(AG134:AG146)</f>
        <v>4425</v>
      </c>
      <c r="AH147" s="124">
        <f t="shared" ref="AH147" si="23">SUM(AH134:AH146)</f>
        <v>4425</v>
      </c>
      <c r="AI147" s="124">
        <f t="shared" ref="AI147" si="24">SUM(AI134:AI146)</f>
        <v>0</v>
      </c>
      <c r="AJ147" s="124">
        <f t="shared" ref="AJ147" si="25">SUM(AJ134:AJ146)</f>
        <v>0</v>
      </c>
    </row>
    <row r="148" spans="1:36">
      <c r="A148" s="182" t="s">
        <v>43</v>
      </c>
      <c r="B148" s="182"/>
      <c r="C148" s="155" t="s">
        <v>44</v>
      </c>
      <c r="D148" s="155"/>
      <c r="E148" s="155"/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  <c r="AA148" s="155"/>
      <c r="AB148" s="155"/>
      <c r="AC148" s="185" t="s">
        <v>45</v>
      </c>
      <c r="AD148" s="185"/>
      <c r="AE148" s="185"/>
      <c r="AF148" s="185"/>
      <c r="AG148" s="121">
        <v>0</v>
      </c>
      <c r="AH148" s="121">
        <v>0</v>
      </c>
      <c r="AI148" s="121">
        <v>0</v>
      </c>
      <c r="AJ148" s="121">
        <v>0</v>
      </c>
    </row>
    <row r="149" spans="1:36">
      <c r="A149" s="182" t="s">
        <v>46</v>
      </c>
      <c r="B149" s="182"/>
      <c r="C149" s="155" t="s">
        <v>47</v>
      </c>
      <c r="D149" s="155"/>
      <c r="E149" s="155"/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5"/>
      <c r="Z149" s="155"/>
      <c r="AA149" s="155"/>
      <c r="AB149" s="155"/>
      <c r="AC149" s="185" t="s">
        <v>48</v>
      </c>
      <c r="AD149" s="185"/>
      <c r="AE149" s="185"/>
      <c r="AF149" s="185"/>
      <c r="AG149" s="121">
        <v>0</v>
      </c>
      <c r="AH149" s="121">
        <v>0</v>
      </c>
      <c r="AI149" s="121">
        <v>0</v>
      </c>
      <c r="AJ149" s="121">
        <v>0</v>
      </c>
    </row>
    <row r="150" spans="1:36">
      <c r="A150" s="182" t="s">
        <v>49</v>
      </c>
      <c r="B150" s="182"/>
      <c r="C150" s="161" t="s">
        <v>50</v>
      </c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85" t="s">
        <v>51</v>
      </c>
      <c r="AD150" s="185"/>
      <c r="AE150" s="185"/>
      <c r="AF150" s="185"/>
      <c r="AG150" s="121">
        <v>0</v>
      </c>
      <c r="AH150" s="121">
        <v>0</v>
      </c>
      <c r="AI150" s="121">
        <v>0</v>
      </c>
      <c r="AJ150" s="121">
        <v>0</v>
      </c>
    </row>
    <row r="151" spans="1:36">
      <c r="A151" s="182" t="s">
        <v>52</v>
      </c>
      <c r="B151" s="182"/>
      <c r="C151" s="155" t="s">
        <v>53</v>
      </c>
      <c r="D151" s="155"/>
      <c r="E151" s="155"/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55"/>
      <c r="Z151" s="155"/>
      <c r="AA151" s="155"/>
      <c r="AB151" s="155"/>
      <c r="AC151" s="185" t="s">
        <v>54</v>
      </c>
      <c r="AD151" s="185"/>
      <c r="AE151" s="185"/>
      <c r="AF151" s="185"/>
      <c r="AG151" s="124">
        <f>SUM(AG148:AG150)</f>
        <v>0</v>
      </c>
      <c r="AH151" s="124">
        <f t="shared" ref="AH151" si="26">SUM(AH148:AH150)</f>
        <v>0</v>
      </c>
      <c r="AI151" s="124">
        <f t="shared" ref="AI151" si="27">SUM(AI148:AI150)</f>
        <v>0</v>
      </c>
      <c r="AJ151" s="124">
        <f t="shared" ref="AJ151" si="28">SUM(AJ148:AJ150)</f>
        <v>0</v>
      </c>
    </row>
    <row r="152" spans="1:36">
      <c r="A152" s="186" t="s">
        <v>55</v>
      </c>
      <c r="B152" s="186"/>
      <c r="C152" s="187" t="s">
        <v>56</v>
      </c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8" t="s">
        <v>57</v>
      </c>
      <c r="AD152" s="188"/>
      <c r="AE152" s="188"/>
      <c r="AF152" s="188"/>
      <c r="AG152" s="125">
        <f>SUM(AG147,AG151)</f>
        <v>4425</v>
      </c>
      <c r="AH152" s="125">
        <f t="shared" ref="AH152" si="29">SUM(AH147,AH151)</f>
        <v>4425</v>
      </c>
      <c r="AI152" s="125">
        <f t="shared" ref="AI152" si="30">SUM(AI147,AI151)</f>
        <v>0</v>
      </c>
      <c r="AJ152" s="125">
        <f t="shared" ref="AJ152" si="31">SUM(AJ147,AJ151)</f>
        <v>0</v>
      </c>
    </row>
    <row r="153" spans="1:36">
      <c r="A153" s="186" t="s">
        <v>58</v>
      </c>
      <c r="B153" s="186"/>
      <c r="C153" s="153" t="s">
        <v>59</v>
      </c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  <c r="Y153" s="153"/>
      <c r="Z153" s="153"/>
      <c r="AA153" s="153"/>
      <c r="AB153" s="153"/>
      <c r="AC153" s="188" t="s">
        <v>60</v>
      </c>
      <c r="AD153" s="188"/>
      <c r="AE153" s="188"/>
      <c r="AF153" s="188"/>
      <c r="AG153" s="123">
        <v>1470</v>
      </c>
      <c r="AH153" s="123">
        <v>1470</v>
      </c>
      <c r="AI153" s="123">
        <v>0</v>
      </c>
      <c r="AJ153" s="123">
        <v>0</v>
      </c>
    </row>
    <row r="154" spans="1:36">
      <c r="A154" s="182" t="s">
        <v>61</v>
      </c>
      <c r="B154" s="182"/>
      <c r="C154" s="155" t="s">
        <v>62</v>
      </c>
      <c r="D154" s="155"/>
      <c r="E154" s="155"/>
      <c r="F154" s="155"/>
      <c r="G154" s="155"/>
      <c r="H154" s="155"/>
      <c r="I154" s="155"/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155"/>
      <c r="AA154" s="155"/>
      <c r="AB154" s="155"/>
      <c r="AC154" s="185" t="s">
        <v>63</v>
      </c>
      <c r="AD154" s="185"/>
      <c r="AE154" s="185"/>
      <c r="AF154" s="185"/>
      <c r="AG154" s="121">
        <v>10</v>
      </c>
      <c r="AH154" s="121">
        <v>0</v>
      </c>
      <c r="AI154" s="121">
        <v>10</v>
      </c>
      <c r="AJ154" s="121">
        <v>0</v>
      </c>
    </row>
    <row r="155" spans="1:36">
      <c r="A155" s="182" t="s">
        <v>64</v>
      </c>
      <c r="B155" s="182"/>
      <c r="C155" s="155" t="s">
        <v>65</v>
      </c>
      <c r="D155" s="155"/>
      <c r="E155" s="15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85" t="s">
        <v>66</v>
      </c>
      <c r="AD155" s="185"/>
      <c r="AE155" s="185"/>
      <c r="AF155" s="185"/>
      <c r="AG155" s="121">
        <v>12620</v>
      </c>
      <c r="AH155" s="121">
        <v>9620</v>
      </c>
      <c r="AI155" s="121">
        <v>3000</v>
      </c>
      <c r="AJ155" s="121">
        <v>0</v>
      </c>
    </row>
    <row r="156" spans="1:36">
      <c r="A156" s="182" t="s">
        <v>67</v>
      </c>
      <c r="B156" s="182"/>
      <c r="C156" s="155" t="s">
        <v>68</v>
      </c>
      <c r="D156" s="155"/>
      <c r="E156" s="155"/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  <c r="AC156" s="185" t="s">
        <v>69</v>
      </c>
      <c r="AD156" s="185"/>
      <c r="AE156" s="185"/>
      <c r="AF156" s="185"/>
      <c r="AG156" s="121">
        <v>0</v>
      </c>
      <c r="AH156" s="121">
        <v>0</v>
      </c>
      <c r="AI156" s="121">
        <v>0</v>
      </c>
      <c r="AJ156" s="121">
        <v>0</v>
      </c>
    </row>
    <row r="157" spans="1:36">
      <c r="A157" s="182" t="s">
        <v>70</v>
      </c>
      <c r="B157" s="182"/>
      <c r="C157" s="155" t="s">
        <v>71</v>
      </c>
      <c r="D157" s="155"/>
      <c r="E157" s="155"/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  <c r="AC157" s="185" t="s">
        <v>72</v>
      </c>
      <c r="AD157" s="185"/>
      <c r="AE157" s="185"/>
      <c r="AF157" s="185"/>
      <c r="AG157" s="124">
        <f>SUM(AG154:AG156)</f>
        <v>12630</v>
      </c>
      <c r="AH157" s="124">
        <f t="shared" ref="AH157" si="32">SUM(AH154:AH156)</f>
        <v>9620</v>
      </c>
      <c r="AI157" s="124">
        <f t="shared" ref="AI157" si="33">SUM(AI154:AI156)</f>
        <v>3010</v>
      </c>
      <c r="AJ157" s="124">
        <f t="shared" ref="AJ157" si="34">SUM(AJ154:AJ156)</f>
        <v>0</v>
      </c>
    </row>
    <row r="158" spans="1:36">
      <c r="A158" s="182" t="s">
        <v>73</v>
      </c>
      <c r="B158" s="182"/>
      <c r="C158" s="155" t="s">
        <v>74</v>
      </c>
      <c r="D158" s="155"/>
      <c r="E158" s="155"/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85" t="s">
        <v>75</v>
      </c>
      <c r="AD158" s="185"/>
      <c r="AE158" s="185"/>
      <c r="AF158" s="185"/>
      <c r="AG158" s="121">
        <v>0</v>
      </c>
      <c r="AH158" s="121">
        <v>0</v>
      </c>
      <c r="AI158" s="121">
        <v>0</v>
      </c>
      <c r="AJ158" s="121">
        <v>0</v>
      </c>
    </row>
    <row r="159" spans="1:36">
      <c r="A159" s="182" t="s">
        <v>76</v>
      </c>
      <c r="B159" s="182"/>
      <c r="C159" s="155" t="s">
        <v>77</v>
      </c>
      <c r="D159" s="155"/>
      <c r="E159" s="155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85" t="s">
        <v>78</v>
      </c>
      <c r="AD159" s="185"/>
      <c r="AE159" s="185"/>
      <c r="AF159" s="185"/>
      <c r="AG159" s="121">
        <v>33</v>
      </c>
      <c r="AH159" s="121">
        <v>20</v>
      </c>
      <c r="AI159" s="121">
        <v>13</v>
      </c>
      <c r="AJ159" s="121">
        <v>0</v>
      </c>
    </row>
    <row r="160" spans="1:36">
      <c r="A160" s="182" t="s">
        <v>79</v>
      </c>
      <c r="B160" s="182"/>
      <c r="C160" s="155" t="s">
        <v>80</v>
      </c>
      <c r="D160" s="155"/>
      <c r="E160" s="155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85" t="s">
        <v>81</v>
      </c>
      <c r="AD160" s="185"/>
      <c r="AE160" s="185"/>
      <c r="AF160" s="185"/>
      <c r="AG160" s="124">
        <f>SUM(AG158:AG159)</f>
        <v>33</v>
      </c>
      <c r="AH160" s="124">
        <f t="shared" ref="AH160" si="35">SUM(AH158:AH159)</f>
        <v>20</v>
      </c>
      <c r="AI160" s="124">
        <f t="shared" ref="AI160" si="36">SUM(AI158:AI159)</f>
        <v>13</v>
      </c>
      <c r="AJ160" s="124">
        <f t="shared" ref="AJ160" si="37">SUM(AJ158:AJ159)</f>
        <v>0</v>
      </c>
    </row>
    <row r="161" spans="1:36">
      <c r="A161" s="182" t="s">
        <v>82</v>
      </c>
      <c r="B161" s="182"/>
      <c r="C161" s="155" t="s">
        <v>83</v>
      </c>
      <c r="D161" s="155"/>
      <c r="E161" s="155"/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85" t="s">
        <v>84</v>
      </c>
      <c r="AD161" s="185"/>
      <c r="AE161" s="185"/>
      <c r="AF161" s="185"/>
      <c r="AG161" s="121">
        <v>1844</v>
      </c>
      <c r="AH161" s="121">
        <v>1844</v>
      </c>
      <c r="AI161" s="121">
        <v>0</v>
      </c>
      <c r="AJ161" s="121">
        <v>0</v>
      </c>
    </row>
    <row r="162" spans="1:36">
      <c r="A162" s="182" t="s">
        <v>85</v>
      </c>
      <c r="B162" s="182"/>
      <c r="C162" s="155" t="s">
        <v>86</v>
      </c>
      <c r="D162" s="155"/>
      <c r="E162" s="155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85" t="s">
        <v>87</v>
      </c>
      <c r="AD162" s="185"/>
      <c r="AE162" s="185"/>
      <c r="AF162" s="185"/>
      <c r="AG162" s="121">
        <v>0</v>
      </c>
      <c r="AH162" s="121">
        <v>0</v>
      </c>
      <c r="AI162" s="121">
        <v>0</v>
      </c>
      <c r="AJ162" s="121">
        <v>0</v>
      </c>
    </row>
    <row r="163" spans="1:36">
      <c r="A163" s="182" t="s">
        <v>88</v>
      </c>
      <c r="B163" s="182"/>
      <c r="C163" s="155" t="s">
        <v>89</v>
      </c>
      <c r="D163" s="155"/>
      <c r="E163" s="155"/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85" t="s">
        <v>90</v>
      </c>
      <c r="AD163" s="185"/>
      <c r="AE163" s="185"/>
      <c r="AF163" s="185"/>
      <c r="AG163" s="121">
        <v>0</v>
      </c>
      <c r="AH163" s="121">
        <v>0</v>
      </c>
      <c r="AI163" s="121">
        <v>0</v>
      </c>
      <c r="AJ163" s="121">
        <v>0</v>
      </c>
    </row>
    <row r="164" spans="1:36">
      <c r="A164" s="182" t="s">
        <v>91</v>
      </c>
      <c r="B164" s="182"/>
      <c r="C164" s="155" t="s">
        <v>92</v>
      </c>
      <c r="D164" s="155"/>
      <c r="E164" s="155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  <c r="AA164" s="155"/>
      <c r="AB164" s="155"/>
      <c r="AC164" s="185" t="s">
        <v>93</v>
      </c>
      <c r="AD164" s="185"/>
      <c r="AE164" s="185"/>
      <c r="AF164" s="185"/>
      <c r="AG164" s="121">
        <v>450</v>
      </c>
      <c r="AH164" s="121">
        <v>450</v>
      </c>
      <c r="AI164" s="121">
        <v>0</v>
      </c>
      <c r="AJ164" s="121">
        <v>0</v>
      </c>
    </row>
    <row r="165" spans="1:36">
      <c r="A165" s="182" t="s">
        <v>94</v>
      </c>
      <c r="B165" s="182"/>
      <c r="C165" s="189" t="s">
        <v>95</v>
      </c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5" t="s">
        <v>96</v>
      </c>
      <c r="AD165" s="185"/>
      <c r="AE165" s="185"/>
      <c r="AF165" s="185"/>
      <c r="AG165" s="121">
        <v>0</v>
      </c>
      <c r="AH165" s="121">
        <v>0</v>
      </c>
      <c r="AI165" s="121">
        <v>0</v>
      </c>
      <c r="AJ165" s="121">
        <v>0</v>
      </c>
    </row>
    <row r="166" spans="1:36">
      <c r="A166" s="182" t="s">
        <v>97</v>
      </c>
      <c r="B166" s="182"/>
      <c r="C166" s="161" t="s">
        <v>98</v>
      </c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85" t="s">
        <v>99</v>
      </c>
      <c r="AD166" s="185"/>
      <c r="AE166" s="185"/>
      <c r="AF166" s="185"/>
      <c r="AG166" s="121">
        <v>0</v>
      </c>
      <c r="AH166" s="121">
        <v>0</v>
      </c>
      <c r="AI166" s="121">
        <v>0</v>
      </c>
      <c r="AJ166" s="121">
        <v>0</v>
      </c>
    </row>
    <row r="167" spans="1:36">
      <c r="A167" s="182" t="s">
        <v>100</v>
      </c>
      <c r="B167" s="182"/>
      <c r="C167" s="155" t="s">
        <v>101</v>
      </c>
      <c r="D167" s="155"/>
      <c r="E167" s="155"/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85" t="s">
        <v>102</v>
      </c>
      <c r="AD167" s="185"/>
      <c r="AE167" s="185"/>
      <c r="AF167" s="185"/>
      <c r="AG167" s="121">
        <v>110</v>
      </c>
      <c r="AH167" s="121">
        <v>0</v>
      </c>
      <c r="AI167" s="121">
        <v>110</v>
      </c>
      <c r="AJ167" s="121">
        <v>0</v>
      </c>
    </row>
    <row r="168" spans="1:36">
      <c r="A168" s="182" t="s">
        <v>103</v>
      </c>
      <c r="B168" s="182"/>
      <c r="C168" s="155" t="s">
        <v>104</v>
      </c>
      <c r="D168" s="155"/>
      <c r="E168" s="155"/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85" t="s">
        <v>105</v>
      </c>
      <c r="AD168" s="185"/>
      <c r="AE168" s="185"/>
      <c r="AF168" s="185"/>
      <c r="AG168" s="124">
        <f>SUM(AG161:AG167)</f>
        <v>2404</v>
      </c>
      <c r="AH168" s="124">
        <f t="shared" ref="AH168" si="38">SUM(AH161:AH167)</f>
        <v>2294</v>
      </c>
      <c r="AI168" s="124">
        <f>SUM(AI161:AI167)</f>
        <v>110</v>
      </c>
      <c r="AJ168" s="124">
        <f t="shared" ref="AJ168" si="39">SUM(AJ161:AJ167)</f>
        <v>0</v>
      </c>
    </row>
    <row r="169" spans="1:36">
      <c r="A169" s="182" t="s">
        <v>106</v>
      </c>
      <c r="B169" s="182"/>
      <c r="C169" s="155" t="s">
        <v>107</v>
      </c>
      <c r="D169" s="155"/>
      <c r="E169" s="155"/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85" t="s">
        <v>108</v>
      </c>
      <c r="AD169" s="185"/>
      <c r="AE169" s="185"/>
      <c r="AF169" s="185"/>
      <c r="AG169" s="121">
        <v>0</v>
      </c>
      <c r="AH169" s="121">
        <v>0</v>
      </c>
      <c r="AI169" s="121">
        <v>0</v>
      </c>
      <c r="AJ169" s="121">
        <v>0</v>
      </c>
    </row>
    <row r="170" spans="1:36">
      <c r="A170" s="182" t="s">
        <v>109</v>
      </c>
      <c r="B170" s="182"/>
      <c r="C170" s="155" t="s">
        <v>110</v>
      </c>
      <c r="D170" s="155"/>
      <c r="E170" s="155"/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85" t="s">
        <v>111</v>
      </c>
      <c r="AD170" s="185"/>
      <c r="AE170" s="185"/>
      <c r="AF170" s="185"/>
      <c r="AG170" s="121">
        <v>0</v>
      </c>
      <c r="AH170" s="121">
        <v>0</v>
      </c>
      <c r="AI170" s="121">
        <v>0</v>
      </c>
      <c r="AJ170" s="121">
        <v>0</v>
      </c>
    </row>
    <row r="171" spans="1:36">
      <c r="A171" s="182" t="s">
        <v>112</v>
      </c>
      <c r="B171" s="182"/>
      <c r="C171" s="155" t="s">
        <v>113</v>
      </c>
      <c r="D171" s="155"/>
      <c r="E171" s="155"/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85" t="s">
        <v>114</v>
      </c>
      <c r="AD171" s="185"/>
      <c r="AE171" s="185"/>
      <c r="AF171" s="185"/>
      <c r="AG171" s="124">
        <f>SUM(AG169:AG170)</f>
        <v>0</v>
      </c>
      <c r="AH171" s="124">
        <f t="shared" ref="AH171" si="40">SUM(AH169:AH170)</f>
        <v>0</v>
      </c>
      <c r="AI171" s="124">
        <f t="shared" ref="AI171" si="41">SUM(AI169:AI170)</f>
        <v>0</v>
      </c>
      <c r="AJ171" s="124">
        <f t="shared" ref="AJ171" si="42">SUM(AJ169:AJ170)</f>
        <v>0</v>
      </c>
    </row>
    <row r="172" spans="1:36">
      <c r="A172" s="182" t="s">
        <v>115</v>
      </c>
      <c r="B172" s="182"/>
      <c r="C172" s="155" t="s">
        <v>116</v>
      </c>
      <c r="D172" s="155"/>
      <c r="E172" s="155"/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85" t="s">
        <v>117</v>
      </c>
      <c r="AD172" s="185"/>
      <c r="AE172" s="185"/>
      <c r="AF172" s="185"/>
      <c r="AG172" s="121">
        <v>4204</v>
      </c>
      <c r="AH172" s="121">
        <v>1000</v>
      </c>
      <c r="AI172" s="121">
        <v>3204</v>
      </c>
      <c r="AJ172" s="121">
        <v>0</v>
      </c>
    </row>
    <row r="173" spans="1:36">
      <c r="A173" s="182" t="s">
        <v>118</v>
      </c>
      <c r="B173" s="182"/>
      <c r="C173" s="155" t="s">
        <v>119</v>
      </c>
      <c r="D173" s="155"/>
      <c r="E173" s="155"/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85" t="s">
        <v>120</v>
      </c>
      <c r="AD173" s="185"/>
      <c r="AE173" s="185"/>
      <c r="AF173" s="185"/>
      <c r="AG173" s="121">
        <v>0</v>
      </c>
      <c r="AH173" s="121">
        <v>0</v>
      </c>
      <c r="AI173" s="121">
        <v>0</v>
      </c>
      <c r="AJ173" s="121">
        <v>0</v>
      </c>
    </row>
    <row r="174" spans="1:36">
      <c r="A174" s="182" t="s">
        <v>121</v>
      </c>
      <c r="B174" s="182"/>
      <c r="C174" s="155" t="s">
        <v>122</v>
      </c>
      <c r="D174" s="155"/>
      <c r="E174" s="155"/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85" t="s">
        <v>123</v>
      </c>
      <c r="AD174" s="185"/>
      <c r="AE174" s="185"/>
      <c r="AF174" s="185"/>
      <c r="AG174" s="121">
        <v>0</v>
      </c>
      <c r="AH174" s="121">
        <v>0</v>
      </c>
      <c r="AI174" s="121">
        <v>0</v>
      </c>
      <c r="AJ174" s="121">
        <v>0</v>
      </c>
    </row>
    <row r="175" spans="1:36">
      <c r="A175" s="182" t="s">
        <v>124</v>
      </c>
      <c r="B175" s="182"/>
      <c r="C175" s="155" t="s">
        <v>125</v>
      </c>
      <c r="D175" s="155"/>
      <c r="E175" s="155"/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85" t="s">
        <v>126</v>
      </c>
      <c r="AD175" s="185"/>
      <c r="AE175" s="185"/>
      <c r="AF175" s="185"/>
      <c r="AG175" s="121">
        <v>0</v>
      </c>
      <c r="AH175" s="121">
        <v>0</v>
      </c>
      <c r="AI175" s="121">
        <v>0</v>
      </c>
      <c r="AJ175" s="121">
        <v>0</v>
      </c>
    </row>
    <row r="176" spans="1:36">
      <c r="A176" s="182" t="s">
        <v>127</v>
      </c>
      <c r="B176" s="182"/>
      <c r="C176" s="155" t="s">
        <v>128</v>
      </c>
      <c r="D176" s="155"/>
      <c r="E176" s="155"/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85" t="s">
        <v>129</v>
      </c>
      <c r="AD176" s="185"/>
      <c r="AE176" s="185"/>
      <c r="AF176" s="185"/>
      <c r="AG176" s="121">
        <v>260</v>
      </c>
      <c r="AH176" s="121">
        <v>0</v>
      </c>
      <c r="AI176" s="121">
        <v>260</v>
      </c>
      <c r="AJ176" s="121">
        <v>0</v>
      </c>
    </row>
    <row r="177" spans="1:36">
      <c r="A177" s="182" t="s">
        <v>130</v>
      </c>
      <c r="B177" s="182"/>
      <c r="C177" s="155" t="s">
        <v>131</v>
      </c>
      <c r="D177" s="155"/>
      <c r="E177" s="155"/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85" t="s">
        <v>132</v>
      </c>
      <c r="AD177" s="185"/>
      <c r="AE177" s="185"/>
      <c r="AF177" s="185"/>
      <c r="AG177" s="124">
        <f>SUM(AG172:AG176)</f>
        <v>4464</v>
      </c>
      <c r="AH177" s="124">
        <f t="shared" ref="AH177" si="43">SUM(AH172:AH176)</f>
        <v>1000</v>
      </c>
      <c r="AI177" s="124">
        <f t="shared" ref="AI177" si="44">SUM(AI172:AI176)</f>
        <v>3464</v>
      </c>
      <c r="AJ177" s="124">
        <f t="shared" ref="AJ177" si="45">SUM(AJ172:AJ176)</f>
        <v>0</v>
      </c>
    </row>
    <row r="178" spans="1:36">
      <c r="A178" s="186" t="s">
        <v>133</v>
      </c>
      <c r="B178" s="186"/>
      <c r="C178" s="153" t="s">
        <v>134</v>
      </c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  <c r="AC178" s="188" t="s">
        <v>135</v>
      </c>
      <c r="AD178" s="188"/>
      <c r="AE178" s="188"/>
      <c r="AF178" s="188"/>
      <c r="AG178" s="125">
        <f>SUM(AG157,AG160,AG168,AG171,AG177)</f>
        <v>19531</v>
      </c>
      <c r="AH178" s="125">
        <f t="shared" ref="AH178" si="46">SUM(AH157,AH160,AH168,AH171,AH177)</f>
        <v>12934</v>
      </c>
      <c r="AI178" s="125">
        <f t="shared" ref="AI178" si="47">SUM(AI157,AI160,AI168,AI171,AI177)</f>
        <v>6597</v>
      </c>
      <c r="AJ178" s="125">
        <f t="shared" ref="AJ178" si="48">SUM(AJ157,AJ160,AJ168,AJ171,AJ177)</f>
        <v>0</v>
      </c>
    </row>
    <row r="179" spans="1:36">
      <c r="A179" s="182" t="s">
        <v>136</v>
      </c>
      <c r="B179" s="182"/>
      <c r="C179" s="156" t="s">
        <v>137</v>
      </c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  <c r="AA179" s="156"/>
      <c r="AB179" s="156"/>
      <c r="AC179" s="185" t="s">
        <v>138</v>
      </c>
      <c r="AD179" s="185"/>
      <c r="AE179" s="185"/>
      <c r="AF179" s="185"/>
      <c r="AG179" s="121">
        <v>0</v>
      </c>
      <c r="AH179" s="121">
        <v>0</v>
      </c>
      <c r="AI179" s="121">
        <v>0</v>
      </c>
      <c r="AJ179" s="121">
        <v>0</v>
      </c>
    </row>
    <row r="180" spans="1:36">
      <c r="A180" s="182" t="s">
        <v>139</v>
      </c>
      <c r="B180" s="182"/>
      <c r="C180" s="156" t="s">
        <v>140</v>
      </c>
      <c r="D180" s="15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  <c r="AA180" s="156"/>
      <c r="AB180" s="156"/>
      <c r="AC180" s="185" t="s">
        <v>141</v>
      </c>
      <c r="AD180" s="185"/>
      <c r="AE180" s="185"/>
      <c r="AF180" s="185"/>
      <c r="AG180" s="121">
        <v>0</v>
      </c>
      <c r="AH180" s="121">
        <v>0</v>
      </c>
      <c r="AI180" s="121">
        <v>0</v>
      </c>
      <c r="AJ180" s="121">
        <v>0</v>
      </c>
    </row>
    <row r="181" spans="1:36">
      <c r="A181" s="182" t="s">
        <v>142</v>
      </c>
      <c r="B181" s="182"/>
      <c r="C181" s="190" t="s">
        <v>143</v>
      </c>
      <c r="D181" s="190"/>
      <c r="E181" s="190"/>
      <c r="F181" s="190"/>
      <c r="G181" s="190"/>
      <c r="H181" s="190"/>
      <c r="I181" s="190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0"/>
      <c r="Y181" s="190"/>
      <c r="Z181" s="190"/>
      <c r="AA181" s="190"/>
      <c r="AB181" s="190"/>
      <c r="AC181" s="185" t="s">
        <v>144</v>
      </c>
      <c r="AD181" s="185"/>
      <c r="AE181" s="185"/>
      <c r="AF181" s="185"/>
      <c r="AG181" s="121">
        <v>0</v>
      </c>
      <c r="AH181" s="121">
        <v>0</v>
      </c>
      <c r="AI181" s="121">
        <v>0</v>
      </c>
      <c r="AJ181" s="121">
        <v>0</v>
      </c>
    </row>
    <row r="182" spans="1:36">
      <c r="A182" s="182" t="s">
        <v>145</v>
      </c>
      <c r="B182" s="182"/>
      <c r="C182" s="190" t="s">
        <v>146</v>
      </c>
      <c r="D182" s="190"/>
      <c r="E182" s="190"/>
      <c r="F182" s="190"/>
      <c r="G182" s="190"/>
      <c r="H182" s="190"/>
      <c r="I182" s="190"/>
      <c r="J182" s="190"/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  <c r="V182" s="190"/>
      <c r="W182" s="190"/>
      <c r="X182" s="190"/>
      <c r="Y182" s="190"/>
      <c r="Z182" s="190"/>
      <c r="AA182" s="190"/>
      <c r="AB182" s="190"/>
      <c r="AC182" s="185" t="s">
        <v>147</v>
      </c>
      <c r="AD182" s="185"/>
      <c r="AE182" s="185"/>
      <c r="AF182" s="185"/>
      <c r="AG182" s="121">
        <v>0</v>
      </c>
      <c r="AH182" s="121">
        <v>0</v>
      </c>
      <c r="AI182" s="121">
        <v>0</v>
      </c>
      <c r="AJ182" s="121">
        <v>0</v>
      </c>
    </row>
    <row r="183" spans="1:36">
      <c r="A183" s="182" t="s">
        <v>148</v>
      </c>
      <c r="B183" s="182"/>
      <c r="C183" s="190" t="s">
        <v>149</v>
      </c>
      <c r="D183" s="190"/>
      <c r="E183" s="190"/>
      <c r="F183" s="190"/>
      <c r="G183" s="190"/>
      <c r="H183" s="190"/>
      <c r="I183" s="190"/>
      <c r="J183" s="190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0"/>
      <c r="Z183" s="190"/>
      <c r="AA183" s="190"/>
      <c r="AB183" s="190"/>
      <c r="AC183" s="185" t="s">
        <v>150</v>
      </c>
      <c r="AD183" s="185"/>
      <c r="AE183" s="185"/>
      <c r="AF183" s="185"/>
      <c r="AG183" s="121">
        <v>0</v>
      </c>
      <c r="AH183" s="121">
        <v>0</v>
      </c>
      <c r="AI183" s="121">
        <v>0</v>
      </c>
      <c r="AJ183" s="121">
        <v>0</v>
      </c>
    </row>
    <row r="184" spans="1:36">
      <c r="A184" s="182" t="s">
        <v>151</v>
      </c>
      <c r="B184" s="182"/>
      <c r="C184" s="156" t="s">
        <v>152</v>
      </c>
      <c r="D184" s="15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  <c r="AA184" s="156"/>
      <c r="AB184" s="156"/>
      <c r="AC184" s="185" t="s">
        <v>153</v>
      </c>
      <c r="AD184" s="185"/>
      <c r="AE184" s="185"/>
      <c r="AF184" s="185"/>
      <c r="AG184" s="121">
        <v>0</v>
      </c>
      <c r="AH184" s="121">
        <v>0</v>
      </c>
      <c r="AI184" s="121">
        <v>0</v>
      </c>
      <c r="AJ184" s="121">
        <v>0</v>
      </c>
    </row>
    <row r="185" spans="1:36">
      <c r="A185" s="182" t="s">
        <v>154</v>
      </c>
      <c r="B185" s="182"/>
      <c r="C185" s="156" t="s">
        <v>155</v>
      </c>
      <c r="D185" s="156"/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  <c r="AA185" s="156"/>
      <c r="AB185" s="156"/>
      <c r="AC185" s="185" t="s">
        <v>156</v>
      </c>
      <c r="AD185" s="185"/>
      <c r="AE185" s="185"/>
      <c r="AF185" s="185"/>
      <c r="AG185" s="121">
        <v>0</v>
      </c>
      <c r="AH185" s="121">
        <v>0</v>
      </c>
      <c r="AI185" s="121">
        <v>0</v>
      </c>
      <c r="AJ185" s="121">
        <v>0</v>
      </c>
    </row>
    <row r="186" spans="1:36">
      <c r="A186" s="182" t="s">
        <v>157</v>
      </c>
      <c r="B186" s="182"/>
      <c r="C186" s="156" t="s">
        <v>158</v>
      </c>
      <c r="D186" s="15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  <c r="AA186" s="156"/>
      <c r="AB186" s="156"/>
      <c r="AC186" s="185" t="s">
        <v>159</v>
      </c>
      <c r="AD186" s="185"/>
      <c r="AE186" s="185"/>
      <c r="AF186" s="185"/>
      <c r="AG186" s="121">
        <v>0</v>
      </c>
      <c r="AH186" s="121">
        <v>0</v>
      </c>
      <c r="AI186" s="121">
        <v>0</v>
      </c>
      <c r="AJ186" s="121">
        <v>0</v>
      </c>
    </row>
    <row r="187" spans="1:36">
      <c r="A187" s="186" t="s">
        <v>160</v>
      </c>
      <c r="B187" s="186"/>
      <c r="C187" s="159" t="s">
        <v>161</v>
      </c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88" t="s">
        <v>162</v>
      </c>
      <c r="AD187" s="188"/>
      <c r="AE187" s="188"/>
      <c r="AF187" s="188"/>
      <c r="AG187" s="125">
        <f>SUM(AG179:AG186)</f>
        <v>0</v>
      </c>
      <c r="AH187" s="125">
        <f t="shared" ref="AH187" si="49">SUM(AH179:AH186)</f>
        <v>0</v>
      </c>
      <c r="AI187" s="125">
        <f t="shared" ref="AI187" si="50">SUM(AI179:AI186)</f>
        <v>0</v>
      </c>
      <c r="AJ187" s="125">
        <f t="shared" ref="AJ187" si="51">SUM(AJ179:AJ186)</f>
        <v>0</v>
      </c>
    </row>
    <row r="188" spans="1:36">
      <c r="A188" s="182" t="s">
        <v>163</v>
      </c>
      <c r="B188" s="182"/>
      <c r="C188" s="191" t="s">
        <v>164</v>
      </c>
      <c r="D188" s="191"/>
      <c r="E188" s="191"/>
      <c r="F188" s="191"/>
      <c r="G188" s="191"/>
      <c r="H188" s="191"/>
      <c r="I188" s="191"/>
      <c r="J188" s="191"/>
      <c r="K188" s="191"/>
      <c r="L188" s="191"/>
      <c r="M188" s="191"/>
      <c r="N188" s="191"/>
      <c r="O188" s="191"/>
      <c r="P188" s="191"/>
      <c r="Q188" s="191"/>
      <c r="R188" s="191"/>
      <c r="S188" s="191"/>
      <c r="T188" s="191"/>
      <c r="U188" s="191"/>
      <c r="V188" s="191"/>
      <c r="W188" s="191"/>
      <c r="X188" s="191"/>
      <c r="Y188" s="191"/>
      <c r="Z188" s="191"/>
      <c r="AA188" s="191"/>
      <c r="AB188" s="191"/>
      <c r="AC188" s="185" t="s">
        <v>165</v>
      </c>
      <c r="AD188" s="185"/>
      <c r="AE188" s="185"/>
      <c r="AF188" s="185"/>
      <c r="AG188" s="121">
        <v>0</v>
      </c>
      <c r="AH188" s="121">
        <v>0</v>
      </c>
      <c r="AI188" s="121">
        <v>0</v>
      </c>
      <c r="AJ188" s="121">
        <v>0</v>
      </c>
    </row>
    <row r="189" spans="1:36">
      <c r="A189" s="182">
        <v>56</v>
      </c>
      <c r="B189" s="182"/>
      <c r="C189" s="191" t="s">
        <v>166</v>
      </c>
      <c r="D189" s="191"/>
      <c r="E189" s="191"/>
      <c r="F189" s="191"/>
      <c r="G189" s="191"/>
      <c r="H189" s="191"/>
      <c r="I189" s="191"/>
      <c r="J189" s="191"/>
      <c r="K189" s="191"/>
      <c r="L189" s="191"/>
      <c r="M189" s="191"/>
      <c r="N189" s="191"/>
      <c r="O189" s="191"/>
      <c r="P189" s="191"/>
      <c r="Q189" s="191"/>
      <c r="R189" s="191"/>
      <c r="S189" s="191"/>
      <c r="T189" s="191"/>
      <c r="U189" s="191"/>
      <c r="V189" s="191"/>
      <c r="W189" s="191"/>
      <c r="X189" s="191"/>
      <c r="Y189" s="191"/>
      <c r="Z189" s="191"/>
      <c r="AA189" s="191"/>
      <c r="AB189" s="191"/>
      <c r="AC189" s="185" t="s">
        <v>167</v>
      </c>
      <c r="AD189" s="185"/>
      <c r="AE189" s="185"/>
      <c r="AF189" s="185"/>
      <c r="AG189" s="121">
        <v>0</v>
      </c>
      <c r="AH189" s="121">
        <v>0</v>
      </c>
      <c r="AI189" s="121">
        <v>0</v>
      </c>
      <c r="AJ189" s="121">
        <v>0</v>
      </c>
    </row>
    <row r="190" spans="1:36">
      <c r="A190" s="182">
        <v>57</v>
      </c>
      <c r="B190" s="182"/>
      <c r="C190" s="191" t="s">
        <v>168</v>
      </c>
      <c r="D190" s="191"/>
      <c r="E190" s="191"/>
      <c r="F190" s="191"/>
      <c r="G190" s="191"/>
      <c r="H190" s="191"/>
      <c r="I190" s="191"/>
      <c r="J190" s="191"/>
      <c r="K190" s="191"/>
      <c r="L190" s="191"/>
      <c r="M190" s="191"/>
      <c r="N190" s="191"/>
      <c r="O190" s="191"/>
      <c r="P190" s="191"/>
      <c r="Q190" s="191"/>
      <c r="R190" s="191"/>
      <c r="S190" s="191"/>
      <c r="T190" s="191"/>
      <c r="U190" s="191"/>
      <c r="V190" s="191"/>
      <c r="W190" s="191"/>
      <c r="X190" s="191"/>
      <c r="Y190" s="191"/>
      <c r="Z190" s="191"/>
      <c r="AA190" s="191"/>
      <c r="AB190" s="191"/>
      <c r="AC190" s="185" t="s">
        <v>169</v>
      </c>
      <c r="AD190" s="185"/>
      <c r="AE190" s="185"/>
      <c r="AF190" s="185"/>
      <c r="AG190" s="121">
        <v>0</v>
      </c>
      <c r="AH190" s="121">
        <v>0</v>
      </c>
      <c r="AI190" s="121">
        <v>0</v>
      </c>
      <c r="AJ190" s="121">
        <v>0</v>
      </c>
    </row>
    <row r="191" spans="1:36">
      <c r="A191" s="182">
        <v>58</v>
      </c>
      <c r="B191" s="182"/>
      <c r="C191" s="191" t="s">
        <v>170</v>
      </c>
      <c r="D191" s="191"/>
      <c r="E191" s="191"/>
      <c r="F191" s="191"/>
      <c r="G191" s="191"/>
      <c r="H191" s="191"/>
      <c r="I191" s="191"/>
      <c r="J191" s="191"/>
      <c r="K191" s="191"/>
      <c r="L191" s="191"/>
      <c r="M191" s="191"/>
      <c r="N191" s="191"/>
      <c r="O191" s="191"/>
      <c r="P191" s="191"/>
      <c r="Q191" s="191"/>
      <c r="R191" s="191"/>
      <c r="S191" s="191"/>
      <c r="T191" s="191"/>
      <c r="U191" s="191"/>
      <c r="V191" s="191"/>
      <c r="W191" s="191"/>
      <c r="X191" s="191"/>
      <c r="Y191" s="191"/>
      <c r="Z191" s="191"/>
      <c r="AA191" s="191"/>
      <c r="AB191" s="191"/>
      <c r="AC191" s="185" t="s">
        <v>171</v>
      </c>
      <c r="AD191" s="185"/>
      <c r="AE191" s="185"/>
      <c r="AF191" s="185"/>
      <c r="AG191" s="121">
        <v>0</v>
      </c>
      <c r="AH191" s="121">
        <v>0</v>
      </c>
      <c r="AI191" s="121">
        <v>0</v>
      </c>
      <c r="AJ191" s="121">
        <v>0</v>
      </c>
    </row>
    <row r="192" spans="1:36">
      <c r="A192" s="182">
        <v>59</v>
      </c>
      <c r="B192" s="182"/>
      <c r="C192" s="191" t="s">
        <v>172</v>
      </c>
      <c r="D192" s="191"/>
      <c r="E192" s="191"/>
      <c r="F192" s="191"/>
      <c r="G192" s="191"/>
      <c r="H192" s="191"/>
      <c r="I192" s="191"/>
      <c r="J192" s="191"/>
      <c r="K192" s="191"/>
      <c r="L192" s="191"/>
      <c r="M192" s="191"/>
      <c r="N192" s="191"/>
      <c r="O192" s="191"/>
      <c r="P192" s="191"/>
      <c r="Q192" s="191"/>
      <c r="R192" s="191"/>
      <c r="S192" s="191"/>
      <c r="T192" s="191"/>
      <c r="U192" s="191"/>
      <c r="V192" s="191"/>
      <c r="W192" s="191"/>
      <c r="X192" s="191"/>
      <c r="Y192" s="191"/>
      <c r="Z192" s="191"/>
      <c r="AA192" s="191"/>
      <c r="AB192" s="191"/>
      <c r="AC192" s="185" t="s">
        <v>173</v>
      </c>
      <c r="AD192" s="185"/>
      <c r="AE192" s="185"/>
      <c r="AF192" s="185"/>
      <c r="AG192" s="124">
        <f>SUM(AG189:AG191)</f>
        <v>0</v>
      </c>
      <c r="AH192" s="124">
        <f t="shared" ref="AH192" si="52">SUM(AH189:AH191)</f>
        <v>0</v>
      </c>
      <c r="AI192" s="124">
        <f t="shared" ref="AI192" si="53">SUM(AI189:AI191)</f>
        <v>0</v>
      </c>
      <c r="AJ192" s="124">
        <f t="shared" ref="AJ192" si="54">SUM(AJ189:AJ191)</f>
        <v>0</v>
      </c>
    </row>
    <row r="193" spans="1:36">
      <c r="A193" s="182">
        <v>60</v>
      </c>
      <c r="B193" s="182"/>
      <c r="C193" s="191" t="s">
        <v>174</v>
      </c>
      <c r="D193" s="191"/>
      <c r="E193" s="191"/>
      <c r="F193" s="191"/>
      <c r="G193" s="191"/>
      <c r="H193" s="191"/>
      <c r="I193" s="191"/>
      <c r="J193" s="191"/>
      <c r="K193" s="191"/>
      <c r="L193" s="191"/>
      <c r="M193" s="191"/>
      <c r="N193" s="191"/>
      <c r="O193" s="191"/>
      <c r="P193" s="191"/>
      <c r="Q193" s="191"/>
      <c r="R193" s="191"/>
      <c r="S193" s="191"/>
      <c r="T193" s="191"/>
      <c r="U193" s="191"/>
      <c r="V193" s="191"/>
      <c r="W193" s="191"/>
      <c r="X193" s="191"/>
      <c r="Y193" s="191"/>
      <c r="Z193" s="191"/>
      <c r="AA193" s="191"/>
      <c r="AB193" s="191"/>
      <c r="AC193" s="185" t="s">
        <v>175</v>
      </c>
      <c r="AD193" s="185"/>
      <c r="AE193" s="185"/>
      <c r="AF193" s="185"/>
      <c r="AG193" s="121">
        <v>0</v>
      </c>
      <c r="AH193" s="121">
        <v>0</v>
      </c>
      <c r="AI193" s="121">
        <v>0</v>
      </c>
      <c r="AJ193" s="121">
        <v>0</v>
      </c>
    </row>
    <row r="194" spans="1:36">
      <c r="A194" s="182">
        <v>61</v>
      </c>
      <c r="B194" s="182"/>
      <c r="C194" s="191" t="s">
        <v>176</v>
      </c>
      <c r="D194" s="191"/>
      <c r="E194" s="191"/>
      <c r="F194" s="191"/>
      <c r="G194" s="191"/>
      <c r="H194" s="191"/>
      <c r="I194" s="191"/>
      <c r="J194" s="191"/>
      <c r="K194" s="191"/>
      <c r="L194" s="191"/>
      <c r="M194" s="191"/>
      <c r="N194" s="191"/>
      <c r="O194" s="191"/>
      <c r="P194" s="191"/>
      <c r="Q194" s="191"/>
      <c r="R194" s="191"/>
      <c r="S194" s="191"/>
      <c r="T194" s="191"/>
      <c r="U194" s="191"/>
      <c r="V194" s="191"/>
      <c r="W194" s="191"/>
      <c r="X194" s="191"/>
      <c r="Y194" s="191"/>
      <c r="Z194" s="191"/>
      <c r="AA194" s="191"/>
      <c r="AB194" s="191"/>
      <c r="AC194" s="185" t="s">
        <v>177</v>
      </c>
      <c r="AD194" s="185"/>
      <c r="AE194" s="185"/>
      <c r="AF194" s="185"/>
      <c r="AG194" s="121">
        <v>0</v>
      </c>
      <c r="AH194" s="121">
        <v>0</v>
      </c>
      <c r="AI194" s="121">
        <v>0</v>
      </c>
      <c r="AJ194" s="121">
        <v>0</v>
      </c>
    </row>
    <row r="195" spans="1:36">
      <c r="A195" s="182">
        <v>62</v>
      </c>
      <c r="B195" s="182"/>
      <c r="C195" s="191" t="s">
        <v>178</v>
      </c>
      <c r="D195" s="191"/>
      <c r="E195" s="191"/>
      <c r="F195" s="191"/>
      <c r="G195" s="191"/>
      <c r="H195" s="191"/>
      <c r="I195" s="191"/>
      <c r="J195" s="191"/>
      <c r="K195" s="191"/>
      <c r="L195" s="191"/>
      <c r="M195" s="191"/>
      <c r="N195" s="191"/>
      <c r="O195" s="191"/>
      <c r="P195" s="191"/>
      <c r="Q195" s="191"/>
      <c r="R195" s="191"/>
      <c r="S195" s="191"/>
      <c r="T195" s="191"/>
      <c r="U195" s="191"/>
      <c r="V195" s="191"/>
      <c r="W195" s="191"/>
      <c r="X195" s="191"/>
      <c r="Y195" s="191"/>
      <c r="Z195" s="191"/>
      <c r="AA195" s="191"/>
      <c r="AB195" s="191"/>
      <c r="AC195" s="185" t="s">
        <v>179</v>
      </c>
      <c r="AD195" s="185"/>
      <c r="AE195" s="185"/>
      <c r="AF195" s="185"/>
      <c r="AG195" s="121">
        <v>0</v>
      </c>
      <c r="AH195" s="121">
        <v>0</v>
      </c>
      <c r="AI195" s="121">
        <v>0</v>
      </c>
      <c r="AJ195" s="121">
        <v>0</v>
      </c>
    </row>
    <row r="196" spans="1:36">
      <c r="A196" s="182">
        <v>63</v>
      </c>
      <c r="B196" s="182"/>
      <c r="C196" s="191" t="s">
        <v>180</v>
      </c>
      <c r="D196" s="191"/>
      <c r="E196" s="191"/>
      <c r="F196" s="191"/>
      <c r="G196" s="191"/>
      <c r="H196" s="191"/>
      <c r="I196" s="191"/>
      <c r="J196" s="191"/>
      <c r="K196" s="191"/>
      <c r="L196" s="191"/>
      <c r="M196" s="191"/>
      <c r="N196" s="191"/>
      <c r="O196" s="191"/>
      <c r="P196" s="191"/>
      <c r="Q196" s="191"/>
      <c r="R196" s="191"/>
      <c r="S196" s="191"/>
      <c r="T196" s="191"/>
      <c r="U196" s="191"/>
      <c r="V196" s="191"/>
      <c r="W196" s="191"/>
      <c r="X196" s="191"/>
      <c r="Y196" s="191"/>
      <c r="Z196" s="191"/>
      <c r="AA196" s="191"/>
      <c r="AB196" s="191"/>
      <c r="AC196" s="185" t="s">
        <v>181</v>
      </c>
      <c r="AD196" s="185"/>
      <c r="AE196" s="185"/>
      <c r="AF196" s="185"/>
      <c r="AG196" s="121">
        <v>0</v>
      </c>
      <c r="AH196" s="121">
        <v>0</v>
      </c>
      <c r="AI196" s="121">
        <v>0</v>
      </c>
      <c r="AJ196" s="121">
        <v>0</v>
      </c>
    </row>
    <row r="197" spans="1:36">
      <c r="A197" s="182">
        <v>64</v>
      </c>
      <c r="B197" s="182"/>
      <c r="C197" s="191" t="s">
        <v>182</v>
      </c>
      <c r="D197" s="191"/>
      <c r="E197" s="191"/>
      <c r="F197" s="191"/>
      <c r="G197" s="191"/>
      <c r="H197" s="191"/>
      <c r="I197" s="191"/>
      <c r="J197" s="191"/>
      <c r="K197" s="191"/>
      <c r="L197" s="191"/>
      <c r="M197" s="191"/>
      <c r="N197" s="191"/>
      <c r="O197" s="191"/>
      <c r="P197" s="191"/>
      <c r="Q197" s="191"/>
      <c r="R197" s="191"/>
      <c r="S197" s="191"/>
      <c r="T197" s="191"/>
      <c r="U197" s="191"/>
      <c r="V197" s="191"/>
      <c r="W197" s="191"/>
      <c r="X197" s="191"/>
      <c r="Y197" s="191"/>
      <c r="Z197" s="191"/>
      <c r="AA197" s="191"/>
      <c r="AB197" s="191"/>
      <c r="AC197" s="185" t="s">
        <v>183</v>
      </c>
      <c r="AD197" s="185"/>
      <c r="AE197" s="185"/>
      <c r="AF197" s="185"/>
      <c r="AG197" s="121">
        <v>0</v>
      </c>
      <c r="AH197" s="121">
        <v>0</v>
      </c>
      <c r="AI197" s="121">
        <v>0</v>
      </c>
      <c r="AJ197" s="121">
        <v>0</v>
      </c>
    </row>
    <row r="198" spans="1:36">
      <c r="A198" s="182">
        <v>65</v>
      </c>
      <c r="B198" s="182"/>
      <c r="C198" s="191" t="s">
        <v>184</v>
      </c>
      <c r="D198" s="191"/>
      <c r="E198" s="191"/>
      <c r="F198" s="191"/>
      <c r="G198" s="191"/>
      <c r="H198" s="191"/>
      <c r="I198" s="191"/>
      <c r="J198" s="191"/>
      <c r="K198" s="191"/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91"/>
      <c r="Z198" s="191"/>
      <c r="AA198" s="191"/>
      <c r="AB198" s="191"/>
      <c r="AC198" s="185" t="s">
        <v>185</v>
      </c>
      <c r="AD198" s="185"/>
      <c r="AE198" s="185"/>
      <c r="AF198" s="185"/>
      <c r="AG198" s="121">
        <v>0</v>
      </c>
      <c r="AH198" s="121">
        <v>0</v>
      </c>
      <c r="AI198" s="121">
        <v>0</v>
      </c>
      <c r="AJ198" s="121">
        <v>0</v>
      </c>
    </row>
    <row r="199" spans="1:36">
      <c r="A199" s="182">
        <v>66</v>
      </c>
      <c r="B199" s="182"/>
      <c r="C199" s="191" t="s">
        <v>186</v>
      </c>
      <c r="D199" s="191"/>
      <c r="E199" s="191"/>
      <c r="F199" s="191"/>
      <c r="G199" s="191"/>
      <c r="H199" s="191"/>
      <c r="I199" s="191"/>
      <c r="J199" s="191"/>
      <c r="K199" s="191"/>
      <c r="L199" s="191"/>
      <c r="M199" s="191"/>
      <c r="N199" s="191"/>
      <c r="O199" s="191"/>
      <c r="P199" s="191"/>
      <c r="Q199" s="191"/>
      <c r="R199" s="191"/>
      <c r="S199" s="191"/>
      <c r="T199" s="191"/>
      <c r="U199" s="191"/>
      <c r="V199" s="191"/>
      <c r="W199" s="191"/>
      <c r="X199" s="191"/>
      <c r="Y199" s="191"/>
      <c r="Z199" s="191"/>
      <c r="AA199" s="191"/>
      <c r="AB199" s="191"/>
      <c r="AC199" s="185" t="s">
        <v>187</v>
      </c>
      <c r="AD199" s="185"/>
      <c r="AE199" s="185"/>
      <c r="AF199" s="185"/>
      <c r="AG199" s="121">
        <v>0</v>
      </c>
      <c r="AH199" s="121">
        <v>0</v>
      </c>
      <c r="AI199" s="121">
        <v>0</v>
      </c>
      <c r="AJ199" s="121">
        <v>0</v>
      </c>
    </row>
    <row r="200" spans="1:36">
      <c r="A200" s="182">
        <v>67</v>
      </c>
      <c r="B200" s="182"/>
      <c r="C200" s="192" t="s">
        <v>188</v>
      </c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  <c r="S200" s="192"/>
      <c r="T200" s="192"/>
      <c r="U200" s="192"/>
      <c r="V200" s="192"/>
      <c r="W200" s="192"/>
      <c r="X200" s="192"/>
      <c r="Y200" s="192"/>
      <c r="Z200" s="192"/>
      <c r="AA200" s="192"/>
      <c r="AB200" s="192"/>
      <c r="AC200" s="185" t="s">
        <v>189</v>
      </c>
      <c r="AD200" s="185"/>
      <c r="AE200" s="185"/>
      <c r="AF200" s="185"/>
      <c r="AG200" s="121">
        <v>0</v>
      </c>
      <c r="AH200" s="121">
        <v>0</v>
      </c>
      <c r="AI200" s="121">
        <v>0</v>
      </c>
      <c r="AJ200" s="121">
        <v>0</v>
      </c>
    </row>
    <row r="201" spans="1:36">
      <c r="A201" s="182">
        <v>68</v>
      </c>
      <c r="B201" s="182"/>
      <c r="C201" s="191" t="s">
        <v>190</v>
      </c>
      <c r="D201" s="191"/>
      <c r="E201" s="191"/>
      <c r="F201" s="191"/>
      <c r="G201" s="191"/>
      <c r="H201" s="191"/>
      <c r="I201" s="191"/>
      <c r="J201" s="191"/>
      <c r="K201" s="191"/>
      <c r="L201" s="191"/>
      <c r="M201" s="191"/>
      <c r="N201" s="191"/>
      <c r="O201" s="191"/>
      <c r="P201" s="191"/>
      <c r="Q201" s="191"/>
      <c r="R201" s="191"/>
      <c r="S201" s="191"/>
      <c r="T201" s="191"/>
      <c r="U201" s="191"/>
      <c r="V201" s="191"/>
      <c r="W201" s="191"/>
      <c r="X201" s="191"/>
      <c r="Y201" s="191"/>
      <c r="Z201" s="191"/>
      <c r="AA201" s="191"/>
      <c r="AB201" s="191"/>
      <c r="AC201" s="185" t="s">
        <v>191</v>
      </c>
      <c r="AD201" s="185"/>
      <c r="AE201" s="185"/>
      <c r="AF201" s="185"/>
      <c r="AG201" s="121">
        <v>0</v>
      </c>
      <c r="AH201" s="121">
        <v>0</v>
      </c>
      <c r="AI201" s="121">
        <v>0</v>
      </c>
      <c r="AJ201" s="121">
        <v>0</v>
      </c>
    </row>
    <row r="202" spans="1:36">
      <c r="A202" s="182">
        <v>69</v>
      </c>
      <c r="B202" s="182"/>
      <c r="C202" s="191" t="s">
        <v>192</v>
      </c>
      <c r="D202" s="191"/>
      <c r="E202" s="191"/>
      <c r="F202" s="191"/>
      <c r="G202" s="191"/>
      <c r="H202" s="191"/>
      <c r="I202" s="191"/>
      <c r="J202" s="191"/>
      <c r="K202" s="191"/>
      <c r="L202" s="191"/>
      <c r="M202" s="191"/>
      <c r="N202" s="191"/>
      <c r="O202" s="191"/>
      <c r="P202" s="191"/>
      <c r="Q202" s="191"/>
      <c r="R202" s="191"/>
      <c r="S202" s="191"/>
      <c r="T202" s="191"/>
      <c r="U202" s="191"/>
      <c r="V202" s="191"/>
      <c r="W202" s="191"/>
      <c r="X202" s="191"/>
      <c r="Y202" s="191"/>
      <c r="Z202" s="191"/>
      <c r="AA202" s="191"/>
      <c r="AB202" s="191"/>
      <c r="AC202" s="185" t="s">
        <v>193</v>
      </c>
      <c r="AD202" s="185"/>
      <c r="AE202" s="185"/>
      <c r="AF202" s="185"/>
      <c r="AG202" s="121">
        <v>0</v>
      </c>
      <c r="AH202" s="121">
        <v>0</v>
      </c>
      <c r="AI202" s="121">
        <v>0</v>
      </c>
      <c r="AJ202" s="121">
        <v>0</v>
      </c>
    </row>
    <row r="203" spans="1:36">
      <c r="A203" s="182">
        <v>70</v>
      </c>
      <c r="B203" s="182"/>
      <c r="C203" s="192" t="s">
        <v>194</v>
      </c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  <c r="S203" s="192"/>
      <c r="T203" s="192"/>
      <c r="U203" s="192"/>
      <c r="V203" s="192"/>
      <c r="W203" s="192"/>
      <c r="X203" s="192"/>
      <c r="Y203" s="192"/>
      <c r="Z203" s="192"/>
      <c r="AA203" s="192"/>
      <c r="AB203" s="192"/>
      <c r="AC203" s="185" t="s">
        <v>195</v>
      </c>
      <c r="AD203" s="185"/>
      <c r="AE203" s="185"/>
      <c r="AF203" s="185"/>
      <c r="AG203" s="121">
        <v>0</v>
      </c>
      <c r="AH203" s="121">
        <v>0</v>
      </c>
      <c r="AI203" s="121">
        <v>0</v>
      </c>
      <c r="AJ203" s="121">
        <v>0</v>
      </c>
    </row>
    <row r="204" spans="1:36">
      <c r="A204" s="186">
        <v>71</v>
      </c>
      <c r="B204" s="186"/>
      <c r="C204" s="159" t="s">
        <v>196</v>
      </c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88" t="s">
        <v>197</v>
      </c>
      <c r="AD204" s="188"/>
      <c r="AE204" s="188"/>
      <c r="AF204" s="188"/>
      <c r="AG204" s="125">
        <f>SUM(AG188,AG192:AG203)</f>
        <v>0</v>
      </c>
      <c r="AH204" s="125">
        <f t="shared" ref="AH204" si="55">SUM(AH188,AH192:AH203)</f>
        <v>0</v>
      </c>
      <c r="AI204" s="125">
        <f t="shared" ref="AI204" si="56">SUM(AI188,AI192:AI203)</f>
        <v>0</v>
      </c>
      <c r="AJ204" s="125">
        <f t="shared" ref="AJ204" si="57">SUM(AJ188,AJ192:AJ203)</f>
        <v>0</v>
      </c>
    </row>
    <row r="205" spans="1:36">
      <c r="A205" s="182">
        <v>72</v>
      </c>
      <c r="B205" s="182"/>
      <c r="C205" s="193" t="s">
        <v>198</v>
      </c>
      <c r="D205" s="193"/>
      <c r="E205" s="193"/>
      <c r="F205" s="193"/>
      <c r="G205" s="193"/>
      <c r="H205" s="193"/>
      <c r="I205" s="193"/>
      <c r="J205" s="193"/>
      <c r="K205" s="193"/>
      <c r="L205" s="193"/>
      <c r="M205" s="193"/>
      <c r="N205" s="193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193"/>
      <c r="Z205" s="193"/>
      <c r="AA205" s="193"/>
      <c r="AB205" s="193"/>
      <c r="AC205" s="185" t="s">
        <v>199</v>
      </c>
      <c r="AD205" s="185"/>
      <c r="AE205" s="185"/>
      <c r="AF205" s="185"/>
      <c r="AG205" s="121">
        <v>0</v>
      </c>
      <c r="AH205" s="121">
        <v>0</v>
      </c>
      <c r="AI205" s="121">
        <v>0</v>
      </c>
      <c r="AJ205" s="121">
        <v>0</v>
      </c>
    </row>
    <row r="206" spans="1:36">
      <c r="A206" s="182">
        <v>73</v>
      </c>
      <c r="B206" s="182"/>
      <c r="C206" s="193" t="s">
        <v>200</v>
      </c>
      <c r="D206" s="193"/>
      <c r="E206" s="193"/>
      <c r="F206" s="193"/>
      <c r="G206" s="193"/>
      <c r="H206" s="193"/>
      <c r="I206" s="193"/>
      <c r="J206" s="193"/>
      <c r="K206" s="193"/>
      <c r="L206" s="193"/>
      <c r="M206" s="193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3"/>
      <c r="AA206" s="193"/>
      <c r="AB206" s="193"/>
      <c r="AC206" s="185" t="s">
        <v>201</v>
      </c>
      <c r="AD206" s="185"/>
      <c r="AE206" s="185"/>
      <c r="AF206" s="185"/>
      <c r="AG206" s="121">
        <v>0</v>
      </c>
      <c r="AH206" s="121">
        <v>0</v>
      </c>
      <c r="AI206" s="121">
        <v>0</v>
      </c>
      <c r="AJ206" s="121">
        <v>0</v>
      </c>
    </row>
    <row r="207" spans="1:36">
      <c r="A207" s="182">
        <v>74</v>
      </c>
      <c r="B207" s="182"/>
      <c r="C207" s="193" t="s">
        <v>202</v>
      </c>
      <c r="D207" s="193"/>
      <c r="E207" s="193"/>
      <c r="F207" s="193"/>
      <c r="G207" s="193"/>
      <c r="H207" s="193"/>
      <c r="I207" s="193"/>
      <c r="J207" s="193"/>
      <c r="K207" s="193"/>
      <c r="L207" s="193"/>
      <c r="M207" s="193"/>
      <c r="N207" s="193"/>
      <c r="O207" s="193"/>
      <c r="P207" s="193"/>
      <c r="Q207" s="193"/>
      <c r="R207" s="193"/>
      <c r="S207" s="193"/>
      <c r="T207" s="193"/>
      <c r="U207" s="193"/>
      <c r="V207" s="193"/>
      <c r="W207" s="193"/>
      <c r="X207" s="193"/>
      <c r="Y207" s="193"/>
      <c r="Z207" s="193"/>
      <c r="AA207" s="193"/>
      <c r="AB207" s="193"/>
      <c r="AC207" s="185" t="s">
        <v>203</v>
      </c>
      <c r="AD207" s="185"/>
      <c r="AE207" s="185"/>
      <c r="AF207" s="185"/>
      <c r="AG207" s="121">
        <v>0</v>
      </c>
      <c r="AH207" s="121">
        <v>0</v>
      </c>
      <c r="AI207" s="121">
        <v>0</v>
      </c>
      <c r="AJ207" s="121">
        <v>0</v>
      </c>
    </row>
    <row r="208" spans="1:36">
      <c r="A208" s="182">
        <v>75</v>
      </c>
      <c r="B208" s="182"/>
      <c r="C208" s="193" t="s">
        <v>204</v>
      </c>
      <c r="D208" s="193"/>
      <c r="E208" s="193"/>
      <c r="F208" s="193"/>
      <c r="G208" s="193"/>
      <c r="H208" s="193"/>
      <c r="I208" s="193"/>
      <c r="J208" s="193"/>
      <c r="K208" s="193"/>
      <c r="L208" s="193"/>
      <c r="M208" s="193"/>
      <c r="N208" s="193"/>
      <c r="O208" s="193"/>
      <c r="P208" s="193"/>
      <c r="Q208" s="193"/>
      <c r="R208" s="193"/>
      <c r="S208" s="193"/>
      <c r="T208" s="193"/>
      <c r="U208" s="193"/>
      <c r="V208" s="193"/>
      <c r="W208" s="193"/>
      <c r="X208" s="193"/>
      <c r="Y208" s="193"/>
      <c r="Z208" s="193"/>
      <c r="AA208" s="193"/>
      <c r="AB208" s="193"/>
      <c r="AC208" s="185" t="s">
        <v>205</v>
      </c>
      <c r="AD208" s="185"/>
      <c r="AE208" s="185"/>
      <c r="AF208" s="185"/>
      <c r="AG208" s="121">
        <v>0</v>
      </c>
      <c r="AH208" s="121">
        <v>0</v>
      </c>
      <c r="AI208" s="121">
        <v>0</v>
      </c>
      <c r="AJ208" s="121">
        <v>0</v>
      </c>
    </row>
    <row r="209" spans="1:36">
      <c r="A209" s="182">
        <v>76</v>
      </c>
      <c r="B209" s="182"/>
      <c r="C209" s="161" t="s">
        <v>206</v>
      </c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85" t="s">
        <v>207</v>
      </c>
      <c r="AD209" s="185"/>
      <c r="AE209" s="185"/>
      <c r="AF209" s="185"/>
      <c r="AG209" s="121">
        <v>0</v>
      </c>
      <c r="AH209" s="121">
        <v>0</v>
      </c>
      <c r="AI209" s="121">
        <v>0</v>
      </c>
      <c r="AJ209" s="121">
        <v>0</v>
      </c>
    </row>
    <row r="210" spans="1:36">
      <c r="A210" s="182">
        <v>77</v>
      </c>
      <c r="B210" s="182"/>
      <c r="C210" s="161" t="s">
        <v>208</v>
      </c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85" t="s">
        <v>209</v>
      </c>
      <c r="AD210" s="185"/>
      <c r="AE210" s="185"/>
      <c r="AF210" s="185"/>
      <c r="AG210" s="121">
        <v>0</v>
      </c>
      <c r="AH210" s="121">
        <v>0</v>
      </c>
      <c r="AI210" s="121">
        <v>0</v>
      </c>
      <c r="AJ210" s="121">
        <v>0</v>
      </c>
    </row>
    <row r="211" spans="1:36">
      <c r="A211" s="182">
        <v>78</v>
      </c>
      <c r="B211" s="182"/>
      <c r="C211" s="161" t="s">
        <v>210</v>
      </c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85" t="s">
        <v>211</v>
      </c>
      <c r="AD211" s="185"/>
      <c r="AE211" s="185"/>
      <c r="AF211" s="185"/>
      <c r="AG211" s="121">
        <v>0</v>
      </c>
      <c r="AH211" s="121">
        <v>0</v>
      </c>
      <c r="AI211" s="121">
        <v>0</v>
      </c>
      <c r="AJ211" s="121">
        <v>0</v>
      </c>
    </row>
    <row r="212" spans="1:36">
      <c r="A212" s="186">
        <v>79</v>
      </c>
      <c r="B212" s="186"/>
      <c r="C212" s="160" t="s">
        <v>212</v>
      </c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88" t="s">
        <v>213</v>
      </c>
      <c r="AD212" s="188"/>
      <c r="AE212" s="188"/>
      <c r="AF212" s="188"/>
      <c r="AG212" s="125">
        <f>SUM(AG205:AG211)</f>
        <v>0</v>
      </c>
      <c r="AH212" s="125">
        <f t="shared" ref="AH212" si="58">SUM(AH205:AH211)</f>
        <v>0</v>
      </c>
      <c r="AI212" s="125">
        <f t="shared" ref="AI212" si="59">SUM(AI205:AI211)</f>
        <v>0</v>
      </c>
      <c r="AJ212" s="125">
        <f t="shared" ref="AJ212" si="60">SUM(AJ205:AJ211)</f>
        <v>0</v>
      </c>
    </row>
    <row r="213" spans="1:36">
      <c r="A213" s="182">
        <v>80</v>
      </c>
      <c r="B213" s="182"/>
      <c r="C213" s="156" t="s">
        <v>214</v>
      </c>
      <c r="D213" s="15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  <c r="AA213" s="156"/>
      <c r="AB213" s="156"/>
      <c r="AC213" s="185" t="s">
        <v>215</v>
      </c>
      <c r="AD213" s="185"/>
      <c r="AE213" s="185"/>
      <c r="AF213" s="185"/>
      <c r="AG213" s="121">
        <v>0</v>
      </c>
      <c r="AH213" s="121">
        <v>0</v>
      </c>
      <c r="AI213" s="121">
        <v>0</v>
      </c>
      <c r="AJ213" s="121">
        <v>0</v>
      </c>
    </row>
    <row r="214" spans="1:36">
      <c r="A214" s="182">
        <v>81</v>
      </c>
      <c r="B214" s="182"/>
      <c r="C214" s="156" t="s">
        <v>216</v>
      </c>
      <c r="D214" s="15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  <c r="AA214" s="156"/>
      <c r="AB214" s="156"/>
      <c r="AC214" s="185" t="s">
        <v>217</v>
      </c>
      <c r="AD214" s="185"/>
      <c r="AE214" s="185"/>
      <c r="AF214" s="185"/>
      <c r="AG214" s="121">
        <v>0</v>
      </c>
      <c r="AH214" s="121">
        <v>0</v>
      </c>
      <c r="AI214" s="121">
        <v>0</v>
      </c>
      <c r="AJ214" s="121">
        <v>0</v>
      </c>
    </row>
    <row r="215" spans="1:36">
      <c r="A215" s="182">
        <v>82</v>
      </c>
      <c r="B215" s="182"/>
      <c r="C215" s="156" t="s">
        <v>218</v>
      </c>
      <c r="D215" s="15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  <c r="AA215" s="156"/>
      <c r="AB215" s="156"/>
      <c r="AC215" s="185" t="s">
        <v>219</v>
      </c>
      <c r="AD215" s="185"/>
      <c r="AE215" s="185"/>
      <c r="AF215" s="185"/>
      <c r="AG215" s="121">
        <v>0</v>
      </c>
      <c r="AH215" s="121">
        <v>0</v>
      </c>
      <c r="AI215" s="121">
        <v>0</v>
      </c>
      <c r="AJ215" s="121">
        <v>0</v>
      </c>
    </row>
    <row r="216" spans="1:36">
      <c r="A216" s="182">
        <v>83</v>
      </c>
      <c r="B216" s="182"/>
      <c r="C216" s="156" t="s">
        <v>220</v>
      </c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  <c r="AA216" s="156"/>
      <c r="AB216" s="156"/>
      <c r="AC216" s="185" t="s">
        <v>221</v>
      </c>
      <c r="AD216" s="185"/>
      <c r="AE216" s="185"/>
      <c r="AF216" s="185"/>
      <c r="AG216" s="121">
        <v>0</v>
      </c>
      <c r="AH216" s="121">
        <v>0</v>
      </c>
      <c r="AI216" s="121">
        <v>0</v>
      </c>
      <c r="AJ216" s="121">
        <v>0</v>
      </c>
    </row>
    <row r="217" spans="1:36">
      <c r="A217" s="186">
        <v>84</v>
      </c>
      <c r="B217" s="186"/>
      <c r="C217" s="159" t="s">
        <v>222</v>
      </c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88" t="s">
        <v>223</v>
      </c>
      <c r="AD217" s="188"/>
      <c r="AE217" s="188"/>
      <c r="AF217" s="188"/>
      <c r="AG217" s="125">
        <f>SUM(AG213:AG216)</f>
        <v>0</v>
      </c>
      <c r="AH217" s="125">
        <f t="shared" ref="AH217" si="61">SUM(AH213:AH216)</f>
        <v>0</v>
      </c>
      <c r="AI217" s="125">
        <f t="shared" ref="AI217" si="62">SUM(AI213:AI216)</f>
        <v>0</v>
      </c>
      <c r="AJ217" s="125">
        <f t="shared" ref="AJ217" si="63">SUM(AJ213:AJ216)</f>
        <v>0</v>
      </c>
    </row>
    <row r="218" spans="1:36">
      <c r="A218" s="182">
        <v>85</v>
      </c>
      <c r="B218" s="182"/>
      <c r="C218" s="156" t="s">
        <v>224</v>
      </c>
      <c r="D218" s="15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  <c r="AA218" s="156"/>
      <c r="AB218" s="156"/>
      <c r="AC218" s="185" t="s">
        <v>225</v>
      </c>
      <c r="AD218" s="185"/>
      <c r="AE218" s="185"/>
      <c r="AF218" s="185"/>
      <c r="AG218" s="121">
        <v>0</v>
      </c>
      <c r="AH218" s="121">
        <v>0</v>
      </c>
      <c r="AI218" s="121">
        <v>0</v>
      </c>
      <c r="AJ218" s="121">
        <v>0</v>
      </c>
    </row>
    <row r="219" spans="1:36">
      <c r="A219" s="182">
        <v>86</v>
      </c>
      <c r="B219" s="182"/>
      <c r="C219" s="156" t="s">
        <v>226</v>
      </c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  <c r="Z219" s="156"/>
      <c r="AA219" s="156"/>
      <c r="AB219" s="156"/>
      <c r="AC219" s="185" t="s">
        <v>227</v>
      </c>
      <c r="AD219" s="185"/>
      <c r="AE219" s="185"/>
      <c r="AF219" s="185"/>
      <c r="AG219" s="121">
        <v>0</v>
      </c>
      <c r="AH219" s="121">
        <v>0</v>
      </c>
      <c r="AI219" s="121">
        <v>0</v>
      </c>
      <c r="AJ219" s="121">
        <v>0</v>
      </c>
    </row>
    <row r="220" spans="1:36">
      <c r="A220" s="182">
        <v>87</v>
      </c>
      <c r="B220" s="182"/>
      <c r="C220" s="156" t="s">
        <v>228</v>
      </c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  <c r="AA220" s="156"/>
      <c r="AB220" s="156"/>
      <c r="AC220" s="185" t="s">
        <v>229</v>
      </c>
      <c r="AD220" s="185"/>
      <c r="AE220" s="185"/>
      <c r="AF220" s="185"/>
      <c r="AG220" s="121">
        <v>0</v>
      </c>
      <c r="AH220" s="121">
        <v>0</v>
      </c>
      <c r="AI220" s="121">
        <v>0</v>
      </c>
      <c r="AJ220" s="121">
        <v>0</v>
      </c>
    </row>
    <row r="221" spans="1:36">
      <c r="A221" s="182">
        <v>88</v>
      </c>
      <c r="B221" s="182"/>
      <c r="C221" s="156" t="s">
        <v>230</v>
      </c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  <c r="AA221" s="156"/>
      <c r="AB221" s="156"/>
      <c r="AC221" s="185" t="s">
        <v>231</v>
      </c>
      <c r="AD221" s="185"/>
      <c r="AE221" s="185"/>
      <c r="AF221" s="185"/>
      <c r="AG221" s="121">
        <v>0</v>
      </c>
      <c r="AH221" s="121">
        <v>0</v>
      </c>
      <c r="AI221" s="121">
        <v>0</v>
      </c>
      <c r="AJ221" s="121">
        <v>0</v>
      </c>
    </row>
    <row r="222" spans="1:36">
      <c r="A222" s="182">
        <v>89</v>
      </c>
      <c r="B222" s="182"/>
      <c r="C222" s="156" t="s">
        <v>232</v>
      </c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  <c r="AA222" s="156"/>
      <c r="AB222" s="156"/>
      <c r="AC222" s="185" t="s">
        <v>233</v>
      </c>
      <c r="AD222" s="185"/>
      <c r="AE222" s="185"/>
      <c r="AF222" s="185"/>
      <c r="AG222" s="121">
        <v>0</v>
      </c>
      <c r="AH222" s="121">
        <v>0</v>
      </c>
      <c r="AI222" s="121">
        <v>0</v>
      </c>
      <c r="AJ222" s="121">
        <v>0</v>
      </c>
    </row>
    <row r="223" spans="1:36">
      <c r="A223" s="182">
        <v>90</v>
      </c>
      <c r="B223" s="182"/>
      <c r="C223" s="156" t="s">
        <v>234</v>
      </c>
      <c r="D223" s="156"/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  <c r="AA223" s="156"/>
      <c r="AB223" s="156"/>
      <c r="AC223" s="185" t="s">
        <v>235</v>
      </c>
      <c r="AD223" s="185"/>
      <c r="AE223" s="185"/>
      <c r="AF223" s="185"/>
      <c r="AG223" s="121">
        <v>0</v>
      </c>
      <c r="AH223" s="121">
        <v>0</v>
      </c>
      <c r="AI223" s="121">
        <v>0</v>
      </c>
      <c r="AJ223" s="121">
        <v>0</v>
      </c>
    </row>
    <row r="224" spans="1:36">
      <c r="A224" s="182">
        <v>91</v>
      </c>
      <c r="B224" s="182"/>
      <c r="C224" s="156" t="s">
        <v>236</v>
      </c>
      <c r="D224" s="156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  <c r="AA224" s="156"/>
      <c r="AB224" s="156"/>
      <c r="AC224" s="185" t="s">
        <v>237</v>
      </c>
      <c r="AD224" s="185"/>
      <c r="AE224" s="185"/>
      <c r="AF224" s="185"/>
      <c r="AG224" s="121">
        <v>0</v>
      </c>
      <c r="AH224" s="121">
        <v>0</v>
      </c>
      <c r="AI224" s="121">
        <v>0</v>
      </c>
      <c r="AJ224" s="121">
        <v>0</v>
      </c>
    </row>
    <row r="225" spans="1:36">
      <c r="A225" s="182">
        <v>92</v>
      </c>
      <c r="B225" s="182"/>
      <c r="C225" s="156" t="s">
        <v>238</v>
      </c>
      <c r="D225" s="156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  <c r="AA225" s="156"/>
      <c r="AB225" s="156"/>
      <c r="AC225" s="185" t="s">
        <v>239</v>
      </c>
      <c r="AD225" s="185"/>
      <c r="AE225" s="185"/>
      <c r="AF225" s="185"/>
      <c r="AG225" s="121">
        <v>0</v>
      </c>
      <c r="AH225" s="121">
        <v>0</v>
      </c>
      <c r="AI225" s="121">
        <v>0</v>
      </c>
      <c r="AJ225" s="121">
        <v>0</v>
      </c>
    </row>
    <row r="226" spans="1:36">
      <c r="A226" s="182">
        <v>93</v>
      </c>
      <c r="B226" s="182"/>
      <c r="C226" s="156" t="s">
        <v>240</v>
      </c>
      <c r="D226" s="156"/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  <c r="AA226" s="156"/>
      <c r="AB226" s="156"/>
      <c r="AC226" s="185" t="s">
        <v>241</v>
      </c>
      <c r="AD226" s="185"/>
      <c r="AE226" s="185"/>
      <c r="AF226" s="185"/>
      <c r="AG226" s="121">
        <v>0</v>
      </c>
      <c r="AH226" s="121">
        <v>0</v>
      </c>
      <c r="AI226" s="121">
        <v>0</v>
      </c>
      <c r="AJ226" s="121">
        <v>0</v>
      </c>
    </row>
    <row r="227" spans="1:36">
      <c r="A227" s="186">
        <v>94</v>
      </c>
      <c r="B227" s="186"/>
      <c r="C227" s="159" t="s">
        <v>242</v>
      </c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88" t="s">
        <v>243</v>
      </c>
      <c r="AD227" s="188"/>
      <c r="AE227" s="188"/>
      <c r="AF227" s="188"/>
      <c r="AG227" s="125">
        <f>SUM(AG218:AG226)</f>
        <v>0</v>
      </c>
      <c r="AH227" s="125">
        <f t="shared" ref="AH227" si="64">SUM(AH218:AH226)</f>
        <v>0</v>
      </c>
      <c r="AI227" s="125">
        <f t="shared" ref="AI227" si="65">SUM(AI218:AI226)</f>
        <v>0</v>
      </c>
      <c r="AJ227" s="125">
        <f t="shared" ref="AJ227" si="66">SUM(AJ218:AJ226)</f>
        <v>0</v>
      </c>
    </row>
    <row r="228" spans="1:36">
      <c r="A228" s="186">
        <v>95</v>
      </c>
      <c r="B228" s="186"/>
      <c r="C228" s="160" t="s">
        <v>244</v>
      </c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88" t="s">
        <v>245</v>
      </c>
      <c r="AD228" s="188"/>
      <c r="AE228" s="188"/>
      <c r="AF228" s="188"/>
      <c r="AG228" s="125">
        <f>SUM(AG152:AG153,AG178,AG187,AG204,AG212,AG217,AG227)</f>
        <v>25426</v>
      </c>
      <c r="AH228" s="125">
        <f t="shared" ref="AH228" si="67">SUM(AH152:AH153,AH178,AH187,AH204,AH212,AH217,AH227)</f>
        <v>18829</v>
      </c>
      <c r="AI228" s="125">
        <f t="shared" ref="AI228" si="68">SUM(AI152:AI153,AI178,AI187,AI204,AI212,AI217,AI227)</f>
        <v>6597</v>
      </c>
      <c r="AJ228" s="125">
        <f t="shared" ref="AJ228" si="69">SUM(AJ152:AJ153,AJ178,AJ187,AJ204,AJ212,AJ217,AJ227)</f>
        <v>0</v>
      </c>
    </row>
    <row r="229" spans="1:36">
      <c r="A229" s="6">
        <v>96</v>
      </c>
      <c r="B229" s="156" t="s">
        <v>395</v>
      </c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  <c r="AA229" s="156"/>
      <c r="AB229" s="155" t="s">
        <v>396</v>
      </c>
      <c r="AC229" s="155"/>
      <c r="AD229" s="155"/>
      <c r="AE229" s="155"/>
      <c r="AF229" s="11"/>
      <c r="AG229" s="126">
        <v>0</v>
      </c>
      <c r="AH229" s="126">
        <v>0</v>
      </c>
      <c r="AI229" s="126">
        <v>0</v>
      </c>
      <c r="AJ229" s="126">
        <v>0</v>
      </c>
    </row>
    <row r="230" spans="1:36">
      <c r="A230" s="6">
        <v>97</v>
      </c>
      <c r="B230" s="156" t="s">
        <v>397</v>
      </c>
      <c r="C230" s="156"/>
      <c r="D230" s="15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  <c r="AA230" s="156"/>
      <c r="AB230" s="155" t="s">
        <v>398</v>
      </c>
      <c r="AC230" s="155"/>
      <c r="AD230" s="155"/>
      <c r="AE230" s="155"/>
      <c r="AF230" s="11"/>
      <c r="AG230" s="126">
        <v>0</v>
      </c>
      <c r="AH230" s="126">
        <v>0</v>
      </c>
      <c r="AI230" s="126">
        <v>0</v>
      </c>
      <c r="AJ230" s="126">
        <v>0</v>
      </c>
    </row>
    <row r="231" spans="1:36">
      <c r="A231" s="6">
        <v>98</v>
      </c>
      <c r="B231" s="156" t="s">
        <v>399</v>
      </c>
      <c r="C231" s="156"/>
      <c r="D231" s="156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  <c r="AA231" s="156"/>
      <c r="AB231" s="155" t="s">
        <v>400</v>
      </c>
      <c r="AC231" s="155"/>
      <c r="AD231" s="155"/>
      <c r="AE231" s="155"/>
      <c r="AF231" s="11"/>
      <c r="AG231" s="126">
        <v>0</v>
      </c>
      <c r="AH231" s="126">
        <v>0</v>
      </c>
      <c r="AI231" s="126">
        <v>0</v>
      </c>
      <c r="AJ231" s="126">
        <v>0</v>
      </c>
    </row>
    <row r="232" spans="1:36">
      <c r="A232" s="6">
        <v>99</v>
      </c>
      <c r="B232" s="156" t="s">
        <v>744</v>
      </c>
      <c r="C232" s="156"/>
      <c r="D232" s="15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  <c r="AA232" s="156"/>
      <c r="AB232" s="155" t="s">
        <v>401</v>
      </c>
      <c r="AC232" s="155"/>
      <c r="AD232" s="155"/>
      <c r="AE232" s="155"/>
      <c r="AF232" s="2"/>
      <c r="AG232" s="126">
        <f>SUM(AG229:AG231)</f>
        <v>0</v>
      </c>
      <c r="AH232" s="126">
        <f t="shared" ref="AH232" si="70">SUM(AH229:AH231)</f>
        <v>0</v>
      </c>
      <c r="AI232" s="126">
        <f t="shared" ref="AI232" si="71">SUM(AI229:AI231)</f>
        <v>0</v>
      </c>
      <c r="AJ232" s="126">
        <f t="shared" ref="AJ232" si="72">SUM(AJ229:AJ231)</f>
        <v>0</v>
      </c>
    </row>
    <row r="233" spans="1:36">
      <c r="A233" s="6">
        <v>100</v>
      </c>
      <c r="B233" s="154" t="s">
        <v>402</v>
      </c>
      <c r="C233" s="154"/>
      <c r="D233" s="154"/>
      <c r="E233" s="154"/>
      <c r="F233" s="154"/>
      <c r="G233" s="154"/>
      <c r="H233" s="154"/>
      <c r="I233" s="154"/>
      <c r="J233" s="154"/>
      <c r="K233" s="154"/>
      <c r="L233" s="154"/>
      <c r="M233" s="154"/>
      <c r="N233" s="154"/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  <c r="Y233" s="154"/>
      <c r="Z233" s="154"/>
      <c r="AA233" s="154"/>
      <c r="AB233" s="155" t="s">
        <v>403</v>
      </c>
      <c r="AC233" s="155"/>
      <c r="AD233" s="155"/>
      <c r="AE233" s="155"/>
      <c r="AF233" s="11"/>
      <c r="AG233" s="126">
        <v>0</v>
      </c>
      <c r="AH233" s="126">
        <v>0</v>
      </c>
      <c r="AI233" s="126">
        <v>0</v>
      </c>
      <c r="AJ233" s="126">
        <v>0</v>
      </c>
    </row>
    <row r="234" spans="1:36">
      <c r="A234" s="6">
        <v>101</v>
      </c>
      <c r="B234" s="156" t="s">
        <v>404</v>
      </c>
      <c r="C234" s="156"/>
      <c r="D234" s="15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  <c r="AA234" s="156"/>
      <c r="AB234" s="155" t="s">
        <v>405</v>
      </c>
      <c r="AC234" s="155"/>
      <c r="AD234" s="155"/>
      <c r="AE234" s="155"/>
      <c r="AF234" s="11"/>
      <c r="AG234" s="126">
        <v>0</v>
      </c>
      <c r="AH234" s="126">
        <v>0</v>
      </c>
      <c r="AI234" s="126">
        <v>0</v>
      </c>
      <c r="AJ234" s="126">
        <v>0</v>
      </c>
    </row>
    <row r="235" spans="1:36">
      <c r="A235" s="6">
        <v>102</v>
      </c>
      <c r="B235" s="156" t="s">
        <v>406</v>
      </c>
      <c r="C235" s="156"/>
      <c r="D235" s="156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6"/>
      <c r="Z235" s="156"/>
      <c r="AA235" s="156"/>
      <c r="AB235" s="155" t="s">
        <v>407</v>
      </c>
      <c r="AC235" s="155"/>
      <c r="AD235" s="155"/>
      <c r="AE235" s="155"/>
      <c r="AF235" s="11"/>
      <c r="AG235" s="126">
        <v>0</v>
      </c>
      <c r="AH235" s="126">
        <v>0</v>
      </c>
      <c r="AI235" s="126">
        <v>0</v>
      </c>
      <c r="AJ235" s="126">
        <v>0</v>
      </c>
    </row>
    <row r="236" spans="1:36">
      <c r="A236" s="6">
        <v>103</v>
      </c>
      <c r="B236" s="156" t="s">
        <v>408</v>
      </c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  <c r="AA236" s="156"/>
      <c r="AB236" s="155" t="s">
        <v>409</v>
      </c>
      <c r="AC236" s="155"/>
      <c r="AD236" s="155"/>
      <c r="AE236" s="155"/>
      <c r="AF236" s="11"/>
      <c r="AG236" s="126">
        <v>0</v>
      </c>
      <c r="AH236" s="126">
        <v>0</v>
      </c>
      <c r="AI236" s="126">
        <v>0</v>
      </c>
      <c r="AJ236" s="126">
        <v>0</v>
      </c>
    </row>
    <row r="237" spans="1:36">
      <c r="A237" s="6">
        <v>104</v>
      </c>
      <c r="B237" s="156" t="s">
        <v>410</v>
      </c>
      <c r="C237" s="156"/>
      <c r="D237" s="156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  <c r="AA237" s="156"/>
      <c r="AB237" s="155" t="s">
        <v>411</v>
      </c>
      <c r="AC237" s="155"/>
      <c r="AD237" s="155"/>
      <c r="AE237" s="155"/>
      <c r="AF237" s="11"/>
      <c r="AG237" s="126">
        <v>0</v>
      </c>
      <c r="AH237" s="126">
        <v>0</v>
      </c>
      <c r="AI237" s="126">
        <v>0</v>
      </c>
      <c r="AJ237" s="126">
        <v>0</v>
      </c>
    </row>
    <row r="238" spans="1:36">
      <c r="A238" s="6">
        <v>105</v>
      </c>
      <c r="B238" s="156" t="s">
        <v>412</v>
      </c>
      <c r="C238" s="156"/>
      <c r="D238" s="15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  <c r="Z238" s="156"/>
      <c r="AA238" s="156"/>
      <c r="AB238" s="155" t="s">
        <v>413</v>
      </c>
      <c r="AC238" s="155"/>
      <c r="AD238" s="155"/>
      <c r="AE238" s="155"/>
      <c r="AF238" s="11"/>
      <c r="AG238" s="126">
        <v>0</v>
      </c>
      <c r="AH238" s="126">
        <v>0</v>
      </c>
      <c r="AI238" s="126">
        <v>0</v>
      </c>
      <c r="AJ238" s="126">
        <v>0</v>
      </c>
    </row>
    <row r="239" spans="1:36">
      <c r="A239" s="6">
        <v>106</v>
      </c>
      <c r="B239" s="154" t="s">
        <v>745</v>
      </c>
      <c r="C239" s="154"/>
      <c r="D239" s="154"/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4"/>
      <c r="AA239" s="154"/>
      <c r="AB239" s="155" t="s">
        <v>414</v>
      </c>
      <c r="AC239" s="155"/>
      <c r="AD239" s="155"/>
      <c r="AE239" s="155"/>
      <c r="AF239" s="2"/>
      <c r="AG239" s="126">
        <f>SUM(AG233:AG238)</f>
        <v>0</v>
      </c>
      <c r="AH239" s="126">
        <f t="shared" ref="AH239" si="73">SUM(AH233:AH238)</f>
        <v>0</v>
      </c>
      <c r="AI239" s="126">
        <f t="shared" ref="AI239" si="74">SUM(AI233:AI238)</f>
        <v>0</v>
      </c>
      <c r="AJ239" s="126">
        <f t="shared" ref="AJ239" si="75">SUM(AJ233:AJ238)</f>
        <v>0</v>
      </c>
    </row>
    <row r="240" spans="1:36">
      <c r="A240" s="6">
        <v>107</v>
      </c>
      <c r="B240" s="154" t="s">
        <v>415</v>
      </c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  <c r="AA240" s="154"/>
      <c r="AB240" s="155" t="s">
        <v>416</v>
      </c>
      <c r="AC240" s="155"/>
      <c r="AD240" s="155"/>
      <c r="AE240" s="155"/>
      <c r="AF240" s="11"/>
      <c r="AG240" s="126">
        <v>0</v>
      </c>
      <c r="AH240" s="126">
        <v>0</v>
      </c>
      <c r="AI240" s="126">
        <v>0</v>
      </c>
      <c r="AJ240" s="126">
        <v>0</v>
      </c>
    </row>
    <row r="241" spans="1:36">
      <c r="A241" s="6">
        <v>108</v>
      </c>
      <c r="B241" s="154" t="s">
        <v>417</v>
      </c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  <c r="AA241" s="154"/>
      <c r="AB241" s="155" t="s">
        <v>418</v>
      </c>
      <c r="AC241" s="155"/>
      <c r="AD241" s="155"/>
      <c r="AE241" s="155"/>
      <c r="AF241" s="11"/>
      <c r="AG241" s="126">
        <v>0</v>
      </c>
      <c r="AH241" s="126">
        <v>0</v>
      </c>
      <c r="AI241" s="126">
        <v>0</v>
      </c>
      <c r="AJ241" s="126">
        <v>0</v>
      </c>
    </row>
    <row r="242" spans="1:36">
      <c r="A242" s="6">
        <v>109</v>
      </c>
      <c r="B242" s="154" t="s">
        <v>419</v>
      </c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  <c r="AA242" s="154"/>
      <c r="AB242" s="155" t="s">
        <v>420</v>
      </c>
      <c r="AC242" s="155"/>
      <c r="AD242" s="155"/>
      <c r="AE242" s="155"/>
      <c r="AF242" s="11"/>
      <c r="AG242" s="126">
        <v>0</v>
      </c>
      <c r="AH242" s="126">
        <v>0</v>
      </c>
      <c r="AI242" s="126">
        <v>0</v>
      </c>
      <c r="AJ242" s="126">
        <v>0</v>
      </c>
    </row>
    <row r="243" spans="1:36">
      <c r="A243" s="6">
        <v>110</v>
      </c>
      <c r="B243" s="154" t="s">
        <v>421</v>
      </c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  <c r="AA243" s="154"/>
      <c r="AB243" s="155" t="s">
        <v>422</v>
      </c>
      <c r="AC243" s="155"/>
      <c r="AD243" s="155"/>
      <c r="AE243" s="155"/>
      <c r="AF243" s="11"/>
      <c r="AG243" s="126">
        <v>0</v>
      </c>
      <c r="AH243" s="126">
        <v>0</v>
      </c>
      <c r="AI243" s="126">
        <v>0</v>
      </c>
      <c r="AJ243" s="126">
        <v>0</v>
      </c>
    </row>
    <row r="244" spans="1:36">
      <c r="A244" s="6">
        <v>111</v>
      </c>
      <c r="B244" s="154" t="s">
        <v>423</v>
      </c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  <c r="AA244" s="154"/>
      <c r="AB244" s="155" t="s">
        <v>424</v>
      </c>
      <c r="AC244" s="155"/>
      <c r="AD244" s="155"/>
      <c r="AE244" s="155"/>
      <c r="AF244" s="11"/>
      <c r="AG244" s="126">
        <v>0</v>
      </c>
      <c r="AH244" s="126">
        <v>0</v>
      </c>
      <c r="AI244" s="126">
        <v>0</v>
      </c>
      <c r="AJ244" s="126">
        <v>0</v>
      </c>
    </row>
    <row r="245" spans="1:36">
      <c r="A245" s="6">
        <v>112</v>
      </c>
      <c r="B245" s="154" t="s">
        <v>425</v>
      </c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  <c r="AA245" s="154"/>
      <c r="AB245" s="155" t="s">
        <v>426</v>
      </c>
      <c r="AC245" s="155"/>
      <c r="AD245" s="155"/>
      <c r="AE245" s="155"/>
      <c r="AF245" s="11"/>
      <c r="AG245" s="126">
        <v>0</v>
      </c>
      <c r="AH245" s="126">
        <v>0</v>
      </c>
      <c r="AI245" s="126">
        <v>0</v>
      </c>
      <c r="AJ245" s="126">
        <v>0</v>
      </c>
    </row>
    <row r="246" spans="1:36">
      <c r="A246" s="6">
        <v>113</v>
      </c>
      <c r="B246" s="154" t="s">
        <v>427</v>
      </c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  <c r="AB246" s="155" t="s">
        <v>428</v>
      </c>
      <c r="AC246" s="155"/>
      <c r="AD246" s="155"/>
      <c r="AE246" s="155"/>
      <c r="AF246" s="11"/>
      <c r="AG246" s="126">
        <v>0</v>
      </c>
      <c r="AH246" s="126">
        <v>0</v>
      </c>
      <c r="AI246" s="126">
        <v>0</v>
      </c>
      <c r="AJ246" s="126">
        <v>0</v>
      </c>
    </row>
    <row r="247" spans="1:36">
      <c r="A247" s="6">
        <v>114</v>
      </c>
      <c r="B247" s="154" t="s">
        <v>429</v>
      </c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  <c r="AB247" s="155" t="s">
        <v>430</v>
      </c>
      <c r="AC247" s="155"/>
      <c r="AD247" s="155"/>
      <c r="AE247" s="155"/>
      <c r="AF247" s="11"/>
      <c r="AG247" s="126">
        <v>0</v>
      </c>
      <c r="AH247" s="126"/>
      <c r="AI247" s="126">
        <v>0</v>
      </c>
      <c r="AJ247" s="126">
        <v>0</v>
      </c>
    </row>
    <row r="248" spans="1:36">
      <c r="A248" s="6">
        <v>115</v>
      </c>
      <c r="B248" s="154" t="s">
        <v>746</v>
      </c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A248" s="154"/>
      <c r="AB248" s="155" t="s">
        <v>431</v>
      </c>
      <c r="AC248" s="155"/>
      <c r="AD248" s="155"/>
      <c r="AE248" s="155"/>
      <c r="AF248" s="2"/>
      <c r="AG248" s="126">
        <f>SUM(AG246:AG247)</f>
        <v>0</v>
      </c>
      <c r="AH248" s="126">
        <f t="shared" ref="AH248" si="76">SUM(AH246:AH247)</f>
        <v>0</v>
      </c>
      <c r="AI248" s="126">
        <f t="shared" ref="AI248" si="77">SUM(AI246:AI247)</f>
        <v>0</v>
      </c>
      <c r="AJ248" s="126">
        <f t="shared" ref="AJ248" si="78">SUM(AJ246:AJ247)</f>
        <v>0</v>
      </c>
    </row>
    <row r="249" spans="1:36">
      <c r="A249" s="6">
        <v>116</v>
      </c>
      <c r="B249" s="154" t="s">
        <v>747</v>
      </c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154"/>
      <c r="AA249" s="154"/>
      <c r="AB249" s="155" t="s">
        <v>432</v>
      </c>
      <c r="AC249" s="155"/>
      <c r="AD249" s="155"/>
      <c r="AE249" s="155"/>
      <c r="AF249" s="2"/>
      <c r="AG249" s="126">
        <f>SUM(AG232,AG239:AG245,AG248)</f>
        <v>0</v>
      </c>
      <c r="AH249" s="126">
        <f t="shared" ref="AH249" si="79">SUM(AH232,AH239:AH245,AH248)</f>
        <v>0</v>
      </c>
      <c r="AI249" s="126">
        <f t="shared" ref="AI249" si="80">SUM(AI232,AI239:AI245,AI248)</f>
        <v>0</v>
      </c>
      <c r="AJ249" s="126">
        <f t="shared" ref="AJ249" si="81">SUM(AJ232,AJ239:AJ245,AJ248)</f>
        <v>0</v>
      </c>
    </row>
    <row r="250" spans="1:36">
      <c r="A250" s="6">
        <v>117</v>
      </c>
      <c r="B250" s="154" t="s">
        <v>433</v>
      </c>
      <c r="C250" s="154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154"/>
      <c r="AA250" s="154"/>
      <c r="AB250" s="155" t="s">
        <v>434</v>
      </c>
      <c r="AC250" s="155"/>
      <c r="AD250" s="155"/>
      <c r="AE250" s="155"/>
      <c r="AF250" s="11"/>
      <c r="AG250" s="126">
        <v>0</v>
      </c>
      <c r="AH250" s="126">
        <v>0</v>
      </c>
      <c r="AI250" s="126">
        <v>0</v>
      </c>
      <c r="AJ250" s="126">
        <v>0</v>
      </c>
    </row>
    <row r="251" spans="1:36">
      <c r="A251" s="6">
        <v>118</v>
      </c>
      <c r="B251" s="156" t="s">
        <v>435</v>
      </c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  <c r="AA251" s="156"/>
      <c r="AB251" s="155" t="s">
        <v>436</v>
      </c>
      <c r="AC251" s="155"/>
      <c r="AD251" s="155"/>
      <c r="AE251" s="155"/>
      <c r="AF251" s="11"/>
      <c r="AG251" s="126">
        <v>0</v>
      </c>
      <c r="AH251" s="126">
        <v>0</v>
      </c>
      <c r="AI251" s="126">
        <v>0</v>
      </c>
      <c r="AJ251" s="126">
        <v>0</v>
      </c>
    </row>
    <row r="252" spans="1:36">
      <c r="A252" s="6">
        <v>119</v>
      </c>
      <c r="B252" s="154" t="s">
        <v>437</v>
      </c>
      <c r="C252" s="154"/>
      <c r="D252" s="154"/>
      <c r="E252" s="154"/>
      <c r="F252" s="154"/>
      <c r="G252" s="154"/>
      <c r="H252" s="154"/>
      <c r="I252" s="154"/>
      <c r="J252" s="154"/>
      <c r="K252" s="154"/>
      <c r="L252" s="154"/>
      <c r="M252" s="154"/>
      <c r="N252" s="154"/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  <c r="Y252" s="154"/>
      <c r="Z252" s="154"/>
      <c r="AA252" s="154"/>
      <c r="AB252" s="155" t="s">
        <v>438</v>
      </c>
      <c r="AC252" s="155"/>
      <c r="AD252" s="155"/>
      <c r="AE252" s="155"/>
      <c r="AF252" s="11"/>
      <c r="AG252" s="126">
        <v>0</v>
      </c>
      <c r="AH252" s="126">
        <v>0</v>
      </c>
      <c r="AI252" s="126">
        <v>0</v>
      </c>
      <c r="AJ252" s="126">
        <v>0</v>
      </c>
    </row>
    <row r="253" spans="1:36">
      <c r="A253" s="6">
        <v>120</v>
      </c>
      <c r="B253" s="154" t="s">
        <v>439</v>
      </c>
      <c r="C253" s="154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4"/>
      <c r="AA253" s="154"/>
      <c r="AB253" s="155" t="s">
        <v>440</v>
      </c>
      <c r="AC253" s="155"/>
      <c r="AD253" s="155"/>
      <c r="AE253" s="155"/>
      <c r="AF253" s="11"/>
      <c r="AG253" s="126">
        <v>0</v>
      </c>
      <c r="AH253" s="126">
        <v>0</v>
      </c>
      <c r="AI253" s="126">
        <v>0</v>
      </c>
      <c r="AJ253" s="126">
        <v>0</v>
      </c>
    </row>
    <row r="254" spans="1:36">
      <c r="A254" s="6">
        <v>121</v>
      </c>
      <c r="B254" s="154" t="s">
        <v>441</v>
      </c>
      <c r="C254" s="154"/>
      <c r="D254" s="154"/>
      <c r="E254" s="154"/>
      <c r="F254" s="154"/>
      <c r="G254" s="154"/>
      <c r="H254" s="154"/>
      <c r="I254" s="154"/>
      <c r="J254" s="154"/>
      <c r="K254" s="154"/>
      <c r="L254" s="154"/>
      <c r="M254" s="154"/>
      <c r="N254" s="154"/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  <c r="Y254" s="154"/>
      <c r="Z254" s="154"/>
      <c r="AA254" s="154"/>
      <c r="AB254" s="155" t="s">
        <v>442</v>
      </c>
      <c r="AC254" s="155"/>
      <c r="AD254" s="155"/>
      <c r="AE254" s="155"/>
      <c r="AF254" s="11"/>
      <c r="AG254" s="126">
        <v>0</v>
      </c>
      <c r="AH254" s="126">
        <v>0</v>
      </c>
      <c r="AI254" s="126">
        <v>0</v>
      </c>
      <c r="AJ254" s="126">
        <v>0</v>
      </c>
    </row>
    <row r="255" spans="1:36">
      <c r="A255" s="6">
        <v>122</v>
      </c>
      <c r="B255" s="154" t="s">
        <v>748</v>
      </c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54"/>
      <c r="AA255" s="154"/>
      <c r="AB255" s="155" t="s">
        <v>443</v>
      </c>
      <c r="AC255" s="155"/>
      <c r="AD255" s="155"/>
      <c r="AE255" s="155"/>
      <c r="AF255" s="2"/>
      <c r="AG255" s="126">
        <f>SUM(AG250:AG254)</f>
        <v>0</v>
      </c>
      <c r="AH255" s="126">
        <f t="shared" ref="AH255" si="82">SUM(AH250:AH254)</f>
        <v>0</v>
      </c>
      <c r="AI255" s="126">
        <f t="shared" ref="AI255" si="83">SUM(AI250:AI254)</f>
        <v>0</v>
      </c>
      <c r="AJ255" s="126">
        <f t="shared" ref="AJ255" si="84">SUM(AJ250:AJ254)</f>
        <v>0</v>
      </c>
    </row>
    <row r="256" spans="1:36">
      <c r="A256" s="6">
        <v>123</v>
      </c>
      <c r="B256" s="156" t="s">
        <v>444</v>
      </c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  <c r="AA256" s="156"/>
      <c r="AB256" s="155" t="s">
        <v>445</v>
      </c>
      <c r="AC256" s="155"/>
      <c r="AD256" s="155"/>
      <c r="AE256" s="155"/>
      <c r="AF256" s="3"/>
      <c r="AG256" s="126">
        <v>0</v>
      </c>
      <c r="AH256" s="126">
        <v>0</v>
      </c>
      <c r="AI256" s="126">
        <v>0</v>
      </c>
      <c r="AJ256" s="126">
        <v>0</v>
      </c>
    </row>
    <row r="257" spans="1:36">
      <c r="A257" s="6">
        <v>124</v>
      </c>
      <c r="B257" s="156" t="s">
        <v>446</v>
      </c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  <c r="AA257" s="156"/>
      <c r="AB257" s="155" t="s">
        <v>447</v>
      </c>
      <c r="AC257" s="155"/>
      <c r="AD257" s="155"/>
      <c r="AE257" s="155"/>
      <c r="AF257" s="3"/>
      <c r="AG257" s="126">
        <v>0</v>
      </c>
      <c r="AH257" s="126">
        <v>0</v>
      </c>
      <c r="AI257" s="126">
        <v>0</v>
      </c>
      <c r="AJ257" s="126">
        <v>0</v>
      </c>
    </row>
    <row r="258" spans="1:36">
      <c r="A258" s="5">
        <v>125</v>
      </c>
      <c r="B258" s="152" t="s">
        <v>749</v>
      </c>
      <c r="C258" s="152"/>
      <c r="D258" s="152"/>
      <c r="E258" s="152"/>
      <c r="F258" s="152"/>
      <c r="G258" s="152"/>
      <c r="H258" s="152"/>
      <c r="I258" s="152"/>
      <c r="J258" s="152"/>
      <c r="K258" s="152"/>
      <c r="L258" s="152"/>
      <c r="M258" s="152"/>
      <c r="N258" s="152"/>
      <c r="O258" s="152"/>
      <c r="P258" s="152"/>
      <c r="Q258" s="152"/>
      <c r="R258" s="152"/>
      <c r="S258" s="152"/>
      <c r="T258" s="152"/>
      <c r="U258" s="152"/>
      <c r="V258" s="152"/>
      <c r="W258" s="152"/>
      <c r="X258" s="152"/>
      <c r="Y258" s="152"/>
      <c r="Z258" s="152"/>
      <c r="AA258" s="152"/>
      <c r="AB258" s="153" t="s">
        <v>448</v>
      </c>
      <c r="AC258" s="153"/>
      <c r="AD258" s="153"/>
      <c r="AE258" s="153"/>
      <c r="AF258" s="2"/>
      <c r="AG258" s="119">
        <f>SUM(AG249,AG255:AG257)</f>
        <v>0</v>
      </c>
      <c r="AH258" s="119">
        <f t="shared" ref="AH258" si="85">SUM(AH249,AH255:AH257)</f>
        <v>0</v>
      </c>
      <c r="AI258" s="119">
        <f t="shared" ref="AI258" si="86">SUM(AI249,AI255:AI257)</f>
        <v>0</v>
      </c>
      <c r="AJ258" s="119">
        <f t="shared" ref="AJ258" si="87">SUM(AJ249,AJ255:AJ257)</f>
        <v>0</v>
      </c>
    </row>
    <row r="259" spans="1:36">
      <c r="A259" s="11">
        <v>126</v>
      </c>
      <c r="B259" s="117"/>
      <c r="C259" s="172" t="s">
        <v>750</v>
      </c>
      <c r="D259" s="173"/>
      <c r="E259" s="173"/>
      <c r="F259" s="173"/>
      <c r="G259" s="173"/>
      <c r="H259" s="173"/>
      <c r="I259" s="173"/>
      <c r="J259" s="173"/>
      <c r="K259" s="174"/>
      <c r="L259" s="122"/>
      <c r="M259" s="122"/>
      <c r="N259" s="122"/>
      <c r="O259" s="122"/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  <c r="Z259" s="122"/>
      <c r="AA259" s="122"/>
      <c r="AB259" s="122"/>
      <c r="AC259" s="122" t="s">
        <v>751</v>
      </c>
      <c r="AD259" s="117"/>
      <c r="AE259" s="117"/>
      <c r="AF259" s="117"/>
      <c r="AG259" s="120">
        <f>SUM(AG228,AG258)</f>
        <v>25426</v>
      </c>
      <c r="AH259" s="120">
        <f t="shared" ref="AH259" si="88">SUM(AH228,AH258)</f>
        <v>18829</v>
      </c>
      <c r="AI259" s="120">
        <f t="shared" ref="AI259" si="89">SUM(AI228,AI258)</f>
        <v>6597</v>
      </c>
      <c r="AJ259" s="120">
        <f t="shared" ref="AJ259" si="90">SUM(AJ228,AJ258)</f>
        <v>0</v>
      </c>
    </row>
    <row r="262" spans="1:36">
      <c r="A262" s="13"/>
      <c r="B262" s="13"/>
      <c r="C262" s="164" t="s">
        <v>509</v>
      </c>
      <c r="D262" s="164"/>
      <c r="E262" s="164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69" t="s">
        <v>507</v>
      </c>
      <c r="AJ262" s="169"/>
    </row>
    <row r="263" spans="1:36" ht="25.5">
      <c r="A263" s="180" t="s">
        <v>502</v>
      </c>
      <c r="B263" s="181"/>
      <c r="C263" s="165" t="s">
        <v>0</v>
      </c>
      <c r="D263" s="166"/>
      <c r="E263" s="166"/>
      <c r="F263" s="166"/>
      <c r="G263" s="166"/>
      <c r="H263" s="166"/>
      <c r="I263" s="166"/>
      <c r="J263" s="166"/>
      <c r="K263" s="166"/>
      <c r="L263" s="166"/>
      <c r="M263" s="166"/>
      <c r="N263" s="166"/>
      <c r="O263" s="166"/>
      <c r="P263" s="166"/>
      <c r="Q263" s="166"/>
      <c r="R263" s="166"/>
      <c r="S263" s="166"/>
      <c r="T263" s="166"/>
      <c r="U263" s="166"/>
      <c r="V263" s="166"/>
      <c r="W263" s="166"/>
      <c r="X263" s="166"/>
      <c r="Y263" s="166"/>
      <c r="Z263" s="166"/>
      <c r="AA263" s="166"/>
      <c r="AB263" s="166"/>
      <c r="AC263" s="167" t="s">
        <v>546</v>
      </c>
      <c r="AD263" s="166"/>
      <c r="AE263" s="166"/>
      <c r="AF263" s="166"/>
      <c r="AG263" s="10" t="s">
        <v>506</v>
      </c>
      <c r="AH263" s="12" t="s">
        <v>503</v>
      </c>
      <c r="AI263" s="12" t="s">
        <v>504</v>
      </c>
      <c r="AJ263" s="12" t="s">
        <v>505</v>
      </c>
    </row>
    <row r="264" spans="1:36">
      <c r="A264" s="182" t="s">
        <v>1</v>
      </c>
      <c r="B264" s="182"/>
      <c r="C264" s="183" t="s">
        <v>2</v>
      </c>
      <c r="D264" s="183"/>
      <c r="E264" s="183"/>
      <c r="F264" s="183"/>
      <c r="G264" s="183"/>
      <c r="H264" s="183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  <c r="AA264" s="183"/>
      <c r="AB264" s="183"/>
      <c r="AC264" s="184" t="s">
        <v>3</v>
      </c>
      <c r="AD264" s="184"/>
      <c r="AE264" s="184"/>
      <c r="AF264" s="184"/>
      <c r="AG264" s="121">
        <f>SUM(AG5,AG134)</f>
        <v>45662</v>
      </c>
      <c r="AH264" s="121">
        <f t="shared" ref="AH264:AJ264" si="91">SUM(AH5,AH134)</f>
        <v>45662</v>
      </c>
      <c r="AI264" s="121">
        <f t="shared" si="91"/>
        <v>0</v>
      </c>
      <c r="AJ264" s="121">
        <f t="shared" si="91"/>
        <v>0</v>
      </c>
    </row>
    <row r="265" spans="1:36">
      <c r="A265" s="182" t="s">
        <v>4</v>
      </c>
      <c r="B265" s="182"/>
      <c r="C265" s="183" t="s">
        <v>5</v>
      </c>
      <c r="D265" s="183"/>
      <c r="E265" s="183"/>
      <c r="F265" s="183"/>
      <c r="G265" s="183"/>
      <c r="H265" s="183"/>
      <c r="I265" s="183"/>
      <c r="J265" s="183"/>
      <c r="K265" s="183"/>
      <c r="L265" s="183"/>
      <c r="M265" s="183"/>
      <c r="N265" s="183"/>
      <c r="O265" s="183"/>
      <c r="P265" s="183"/>
      <c r="Q265" s="183"/>
      <c r="R265" s="183"/>
      <c r="S265" s="183"/>
      <c r="T265" s="183"/>
      <c r="U265" s="183"/>
      <c r="V265" s="183"/>
      <c r="W265" s="183"/>
      <c r="X265" s="183"/>
      <c r="Y265" s="183"/>
      <c r="Z265" s="183"/>
      <c r="AA265" s="183"/>
      <c r="AB265" s="183"/>
      <c r="AC265" s="185" t="s">
        <v>6</v>
      </c>
      <c r="AD265" s="185"/>
      <c r="AE265" s="185"/>
      <c r="AF265" s="185"/>
      <c r="AG265" s="121">
        <f t="shared" ref="AG265:AJ328" si="92">SUM(AG6,AG135)</f>
        <v>483</v>
      </c>
      <c r="AH265" s="121">
        <f t="shared" si="92"/>
        <v>483</v>
      </c>
      <c r="AI265" s="121">
        <f t="shared" si="92"/>
        <v>0</v>
      </c>
      <c r="AJ265" s="121">
        <f t="shared" si="92"/>
        <v>0</v>
      </c>
    </row>
    <row r="266" spans="1:36">
      <c r="A266" s="182" t="s">
        <v>7</v>
      </c>
      <c r="B266" s="182"/>
      <c r="C266" s="183" t="s">
        <v>8</v>
      </c>
      <c r="D266" s="183"/>
      <c r="E266" s="183"/>
      <c r="F266" s="183"/>
      <c r="G266" s="183"/>
      <c r="H266" s="183"/>
      <c r="I266" s="183"/>
      <c r="J266" s="183"/>
      <c r="K266" s="183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  <c r="Z266" s="183"/>
      <c r="AA266" s="183"/>
      <c r="AB266" s="183"/>
      <c r="AC266" s="185" t="s">
        <v>9</v>
      </c>
      <c r="AD266" s="185"/>
      <c r="AE266" s="185"/>
      <c r="AF266" s="185"/>
      <c r="AG266" s="121">
        <f t="shared" si="92"/>
        <v>0</v>
      </c>
      <c r="AH266" s="121">
        <f t="shared" si="92"/>
        <v>0</v>
      </c>
      <c r="AI266" s="121">
        <f t="shared" si="92"/>
        <v>0</v>
      </c>
      <c r="AJ266" s="121">
        <f t="shared" si="92"/>
        <v>0</v>
      </c>
    </row>
    <row r="267" spans="1:36">
      <c r="A267" s="182" t="s">
        <v>10</v>
      </c>
      <c r="B267" s="182"/>
      <c r="C267" s="168" t="s">
        <v>11</v>
      </c>
      <c r="D267" s="168"/>
      <c r="E267" s="168"/>
      <c r="F267" s="168"/>
      <c r="G267" s="168"/>
      <c r="H267" s="168"/>
      <c r="I267" s="168"/>
      <c r="J267" s="168"/>
      <c r="K267" s="168"/>
      <c r="L267" s="168"/>
      <c r="M267" s="168"/>
      <c r="N267" s="168"/>
      <c r="O267" s="168"/>
      <c r="P267" s="168"/>
      <c r="Q267" s="168"/>
      <c r="R267" s="168"/>
      <c r="S267" s="168"/>
      <c r="T267" s="168"/>
      <c r="U267" s="168"/>
      <c r="V267" s="168"/>
      <c r="W267" s="168"/>
      <c r="X267" s="168"/>
      <c r="Y267" s="168"/>
      <c r="Z267" s="168"/>
      <c r="AA267" s="168"/>
      <c r="AB267" s="168"/>
      <c r="AC267" s="185" t="s">
        <v>12</v>
      </c>
      <c r="AD267" s="185"/>
      <c r="AE267" s="185"/>
      <c r="AF267" s="185"/>
      <c r="AG267" s="121">
        <f t="shared" si="92"/>
        <v>240</v>
      </c>
      <c r="AH267" s="121">
        <f t="shared" si="92"/>
        <v>240</v>
      </c>
      <c r="AI267" s="121">
        <f t="shared" si="92"/>
        <v>0</v>
      </c>
      <c r="AJ267" s="121">
        <f t="shared" si="92"/>
        <v>0</v>
      </c>
    </row>
    <row r="268" spans="1:36">
      <c r="A268" s="182" t="s">
        <v>13</v>
      </c>
      <c r="B268" s="182"/>
      <c r="C268" s="168" t="s">
        <v>14</v>
      </c>
      <c r="D268" s="168"/>
      <c r="E268" s="168"/>
      <c r="F268" s="168"/>
      <c r="G268" s="168"/>
      <c r="H268" s="168"/>
      <c r="I268" s="168"/>
      <c r="J268" s="168"/>
      <c r="K268" s="168"/>
      <c r="L268" s="168"/>
      <c r="M268" s="168"/>
      <c r="N268" s="168"/>
      <c r="O268" s="168"/>
      <c r="P268" s="168"/>
      <c r="Q268" s="168"/>
      <c r="R268" s="168"/>
      <c r="S268" s="168"/>
      <c r="T268" s="168"/>
      <c r="U268" s="168"/>
      <c r="V268" s="168"/>
      <c r="W268" s="168"/>
      <c r="X268" s="168"/>
      <c r="Y268" s="168"/>
      <c r="Z268" s="168"/>
      <c r="AA268" s="168"/>
      <c r="AB268" s="168"/>
      <c r="AC268" s="185" t="s">
        <v>15</v>
      </c>
      <c r="AD268" s="185"/>
      <c r="AE268" s="185"/>
      <c r="AF268" s="185"/>
      <c r="AG268" s="121">
        <f t="shared" si="92"/>
        <v>0</v>
      </c>
      <c r="AH268" s="121">
        <f t="shared" si="92"/>
        <v>0</v>
      </c>
      <c r="AI268" s="121">
        <f t="shared" si="92"/>
        <v>0</v>
      </c>
      <c r="AJ268" s="121">
        <f t="shared" si="92"/>
        <v>0</v>
      </c>
    </row>
    <row r="269" spans="1:36">
      <c r="A269" s="182" t="s">
        <v>16</v>
      </c>
      <c r="B269" s="182"/>
      <c r="C269" s="168" t="s">
        <v>17</v>
      </c>
      <c r="D269" s="168"/>
      <c r="E269" s="168"/>
      <c r="F269" s="168"/>
      <c r="G269" s="168"/>
      <c r="H269" s="168"/>
      <c r="I269" s="168"/>
      <c r="J269" s="168"/>
      <c r="K269" s="168"/>
      <c r="L269" s="168"/>
      <c r="M269" s="168"/>
      <c r="N269" s="168"/>
      <c r="O269" s="168"/>
      <c r="P269" s="168"/>
      <c r="Q269" s="168"/>
      <c r="R269" s="168"/>
      <c r="S269" s="168"/>
      <c r="T269" s="168"/>
      <c r="U269" s="168"/>
      <c r="V269" s="168"/>
      <c r="W269" s="168"/>
      <c r="X269" s="168"/>
      <c r="Y269" s="168"/>
      <c r="Z269" s="168"/>
      <c r="AA269" s="168"/>
      <c r="AB269" s="168"/>
      <c r="AC269" s="185" t="s">
        <v>18</v>
      </c>
      <c r="AD269" s="185"/>
      <c r="AE269" s="185"/>
      <c r="AF269" s="185"/>
      <c r="AG269" s="121">
        <f t="shared" si="92"/>
        <v>0</v>
      </c>
      <c r="AH269" s="121">
        <f t="shared" si="92"/>
        <v>0</v>
      </c>
      <c r="AI269" s="121">
        <f t="shared" si="92"/>
        <v>0</v>
      </c>
      <c r="AJ269" s="121">
        <f t="shared" si="92"/>
        <v>0</v>
      </c>
    </row>
    <row r="270" spans="1:36">
      <c r="A270" s="182" t="s">
        <v>19</v>
      </c>
      <c r="B270" s="182"/>
      <c r="C270" s="168" t="s">
        <v>20</v>
      </c>
      <c r="D270" s="168"/>
      <c r="E270" s="168"/>
      <c r="F270" s="168"/>
      <c r="G270" s="168"/>
      <c r="H270" s="168"/>
      <c r="I270" s="168"/>
      <c r="J270" s="168"/>
      <c r="K270" s="168"/>
      <c r="L270" s="168"/>
      <c r="M270" s="168"/>
      <c r="N270" s="168"/>
      <c r="O270" s="168"/>
      <c r="P270" s="168"/>
      <c r="Q270" s="168"/>
      <c r="R270" s="168"/>
      <c r="S270" s="168"/>
      <c r="T270" s="168"/>
      <c r="U270" s="168"/>
      <c r="V270" s="168"/>
      <c r="W270" s="168"/>
      <c r="X270" s="168"/>
      <c r="Y270" s="168"/>
      <c r="Z270" s="168"/>
      <c r="AA270" s="168"/>
      <c r="AB270" s="168"/>
      <c r="AC270" s="185" t="s">
        <v>21</v>
      </c>
      <c r="AD270" s="185"/>
      <c r="AE270" s="185"/>
      <c r="AF270" s="185"/>
      <c r="AG270" s="121">
        <f t="shared" si="92"/>
        <v>350</v>
      </c>
      <c r="AH270" s="121">
        <f t="shared" si="92"/>
        <v>350</v>
      </c>
      <c r="AI270" s="121">
        <f t="shared" si="92"/>
        <v>0</v>
      </c>
      <c r="AJ270" s="121">
        <f t="shared" si="92"/>
        <v>0</v>
      </c>
    </row>
    <row r="271" spans="1:36">
      <c r="A271" s="182" t="s">
        <v>22</v>
      </c>
      <c r="B271" s="182"/>
      <c r="C271" s="168" t="s">
        <v>23</v>
      </c>
      <c r="D271" s="168"/>
      <c r="E271" s="168"/>
      <c r="F271" s="168"/>
      <c r="G271" s="168"/>
      <c r="H271" s="168"/>
      <c r="I271" s="168"/>
      <c r="J271" s="168"/>
      <c r="K271" s="168"/>
      <c r="L271" s="168"/>
      <c r="M271" s="168"/>
      <c r="N271" s="168"/>
      <c r="O271" s="168"/>
      <c r="P271" s="168"/>
      <c r="Q271" s="168"/>
      <c r="R271" s="168"/>
      <c r="S271" s="168"/>
      <c r="T271" s="168"/>
      <c r="U271" s="168"/>
      <c r="V271" s="168"/>
      <c r="W271" s="168"/>
      <c r="X271" s="168"/>
      <c r="Y271" s="168"/>
      <c r="Z271" s="168"/>
      <c r="AA271" s="168"/>
      <c r="AB271" s="168"/>
      <c r="AC271" s="185" t="s">
        <v>24</v>
      </c>
      <c r="AD271" s="185"/>
      <c r="AE271" s="185"/>
      <c r="AF271" s="185"/>
      <c r="AG271" s="121">
        <f t="shared" si="92"/>
        <v>0</v>
      </c>
      <c r="AH271" s="121">
        <f t="shared" si="92"/>
        <v>0</v>
      </c>
      <c r="AI271" s="121">
        <f t="shared" si="92"/>
        <v>0</v>
      </c>
      <c r="AJ271" s="121">
        <f t="shared" si="92"/>
        <v>0</v>
      </c>
    </row>
    <row r="272" spans="1:36">
      <c r="A272" s="182" t="s">
        <v>25</v>
      </c>
      <c r="B272" s="182"/>
      <c r="C272" s="155" t="s">
        <v>26</v>
      </c>
      <c r="D272" s="155"/>
      <c r="E272" s="155"/>
      <c r="F272" s="155"/>
      <c r="G272" s="155"/>
      <c r="H272" s="155"/>
      <c r="I272" s="155"/>
      <c r="J272" s="155"/>
      <c r="K272" s="155"/>
      <c r="L272" s="155"/>
      <c r="M272" s="155"/>
      <c r="N272" s="155"/>
      <c r="O272" s="155"/>
      <c r="P272" s="155"/>
      <c r="Q272" s="155"/>
      <c r="R272" s="155"/>
      <c r="S272" s="155"/>
      <c r="T272" s="155"/>
      <c r="U272" s="155"/>
      <c r="V272" s="155"/>
      <c r="W272" s="155"/>
      <c r="X272" s="155"/>
      <c r="Y272" s="155"/>
      <c r="Z272" s="155"/>
      <c r="AA272" s="155"/>
      <c r="AB272" s="155"/>
      <c r="AC272" s="185" t="s">
        <v>27</v>
      </c>
      <c r="AD272" s="185"/>
      <c r="AE272" s="185"/>
      <c r="AF272" s="185"/>
      <c r="AG272" s="121">
        <f t="shared" si="92"/>
        <v>718</v>
      </c>
      <c r="AH272" s="121">
        <f t="shared" si="92"/>
        <v>718</v>
      </c>
      <c r="AI272" s="121">
        <f t="shared" si="92"/>
        <v>0</v>
      </c>
      <c r="AJ272" s="121">
        <f t="shared" si="92"/>
        <v>0</v>
      </c>
    </row>
    <row r="273" spans="1:36">
      <c r="A273" s="182" t="s">
        <v>28</v>
      </c>
      <c r="B273" s="182"/>
      <c r="C273" s="155" t="s">
        <v>29</v>
      </c>
      <c r="D273" s="155"/>
      <c r="E273" s="155"/>
      <c r="F273" s="155"/>
      <c r="G273" s="155"/>
      <c r="H273" s="155"/>
      <c r="I273" s="155"/>
      <c r="J273" s="155"/>
      <c r="K273" s="155"/>
      <c r="L273" s="155"/>
      <c r="M273" s="155"/>
      <c r="N273" s="155"/>
      <c r="O273" s="155"/>
      <c r="P273" s="155"/>
      <c r="Q273" s="155"/>
      <c r="R273" s="155"/>
      <c r="S273" s="155"/>
      <c r="T273" s="155"/>
      <c r="U273" s="155"/>
      <c r="V273" s="155"/>
      <c r="W273" s="155"/>
      <c r="X273" s="155"/>
      <c r="Y273" s="155"/>
      <c r="Z273" s="155"/>
      <c r="AA273" s="155"/>
      <c r="AB273" s="155"/>
      <c r="AC273" s="185" t="s">
        <v>30</v>
      </c>
      <c r="AD273" s="185"/>
      <c r="AE273" s="185"/>
      <c r="AF273" s="185"/>
      <c r="AG273" s="121">
        <f t="shared" si="92"/>
        <v>0</v>
      </c>
      <c r="AH273" s="121">
        <f t="shared" si="92"/>
        <v>0</v>
      </c>
      <c r="AI273" s="121">
        <f t="shared" si="92"/>
        <v>0</v>
      </c>
      <c r="AJ273" s="121">
        <f t="shared" si="92"/>
        <v>0</v>
      </c>
    </row>
    <row r="274" spans="1:36">
      <c r="A274" s="182" t="s">
        <v>31</v>
      </c>
      <c r="B274" s="182"/>
      <c r="C274" s="155" t="s">
        <v>32</v>
      </c>
      <c r="D274" s="155"/>
      <c r="E274" s="155"/>
      <c r="F274" s="155"/>
      <c r="G274" s="155"/>
      <c r="H274" s="155"/>
      <c r="I274" s="155"/>
      <c r="J274" s="155"/>
      <c r="K274" s="155"/>
      <c r="L274" s="155"/>
      <c r="M274" s="155"/>
      <c r="N274" s="155"/>
      <c r="O274" s="155"/>
      <c r="P274" s="155"/>
      <c r="Q274" s="155"/>
      <c r="R274" s="155"/>
      <c r="S274" s="155"/>
      <c r="T274" s="155"/>
      <c r="U274" s="155"/>
      <c r="V274" s="155"/>
      <c r="W274" s="155"/>
      <c r="X274" s="155"/>
      <c r="Y274" s="155"/>
      <c r="Z274" s="155"/>
      <c r="AA274" s="155"/>
      <c r="AB274" s="155"/>
      <c r="AC274" s="185" t="s">
        <v>33</v>
      </c>
      <c r="AD274" s="185"/>
      <c r="AE274" s="185"/>
      <c r="AF274" s="185"/>
      <c r="AG274" s="121">
        <f t="shared" si="92"/>
        <v>0</v>
      </c>
      <c r="AH274" s="121">
        <f t="shared" si="92"/>
        <v>0</v>
      </c>
      <c r="AI274" s="121">
        <f t="shared" si="92"/>
        <v>0</v>
      </c>
      <c r="AJ274" s="121">
        <f t="shared" si="92"/>
        <v>0</v>
      </c>
    </row>
    <row r="275" spans="1:36">
      <c r="A275" s="182" t="s">
        <v>34</v>
      </c>
      <c r="B275" s="182"/>
      <c r="C275" s="155" t="s">
        <v>35</v>
      </c>
      <c r="D275" s="155"/>
      <c r="E275" s="155"/>
      <c r="F275" s="155"/>
      <c r="G275" s="155"/>
      <c r="H275" s="155"/>
      <c r="I275" s="155"/>
      <c r="J275" s="155"/>
      <c r="K275" s="155"/>
      <c r="L275" s="155"/>
      <c r="M275" s="155"/>
      <c r="N275" s="155"/>
      <c r="O275" s="155"/>
      <c r="P275" s="155"/>
      <c r="Q275" s="155"/>
      <c r="R275" s="155"/>
      <c r="S275" s="155"/>
      <c r="T275" s="155"/>
      <c r="U275" s="155"/>
      <c r="V275" s="155"/>
      <c r="W275" s="155"/>
      <c r="X275" s="155"/>
      <c r="Y275" s="155"/>
      <c r="Z275" s="155"/>
      <c r="AA275" s="155"/>
      <c r="AB275" s="155"/>
      <c r="AC275" s="185" t="s">
        <v>36</v>
      </c>
      <c r="AD275" s="185"/>
      <c r="AE275" s="185"/>
      <c r="AF275" s="185"/>
      <c r="AG275" s="121">
        <f t="shared" si="92"/>
        <v>0</v>
      </c>
      <c r="AH275" s="121">
        <f t="shared" si="92"/>
        <v>0</v>
      </c>
      <c r="AI275" s="121">
        <f t="shared" si="92"/>
        <v>0</v>
      </c>
      <c r="AJ275" s="121">
        <f t="shared" si="92"/>
        <v>0</v>
      </c>
    </row>
    <row r="276" spans="1:36">
      <c r="A276" s="182" t="s">
        <v>37</v>
      </c>
      <c r="B276" s="182"/>
      <c r="C276" s="155" t="s">
        <v>38</v>
      </c>
      <c r="D276" s="155"/>
      <c r="E276" s="155"/>
      <c r="F276" s="155"/>
      <c r="G276" s="155"/>
      <c r="H276" s="155"/>
      <c r="I276" s="155"/>
      <c r="J276" s="155"/>
      <c r="K276" s="155"/>
      <c r="L276" s="155"/>
      <c r="M276" s="155"/>
      <c r="N276" s="155"/>
      <c r="O276" s="155"/>
      <c r="P276" s="155"/>
      <c r="Q276" s="155"/>
      <c r="R276" s="155"/>
      <c r="S276" s="155"/>
      <c r="T276" s="155"/>
      <c r="U276" s="155"/>
      <c r="V276" s="155"/>
      <c r="W276" s="155"/>
      <c r="X276" s="155"/>
      <c r="Y276" s="155"/>
      <c r="Z276" s="155"/>
      <c r="AA276" s="155"/>
      <c r="AB276" s="155"/>
      <c r="AC276" s="185" t="s">
        <v>39</v>
      </c>
      <c r="AD276" s="185"/>
      <c r="AE276" s="185"/>
      <c r="AF276" s="185"/>
      <c r="AG276" s="121">
        <f t="shared" si="92"/>
        <v>0</v>
      </c>
      <c r="AH276" s="121">
        <f t="shared" si="92"/>
        <v>0</v>
      </c>
      <c r="AI276" s="121">
        <f t="shared" si="92"/>
        <v>0</v>
      </c>
      <c r="AJ276" s="121">
        <f t="shared" si="92"/>
        <v>0</v>
      </c>
    </row>
    <row r="277" spans="1:36">
      <c r="A277" s="182" t="s">
        <v>40</v>
      </c>
      <c r="B277" s="182"/>
      <c r="C277" s="168" t="s">
        <v>41</v>
      </c>
      <c r="D277" s="168"/>
      <c r="E277" s="168"/>
      <c r="F277" s="168"/>
      <c r="G277" s="168"/>
      <c r="H277" s="168"/>
      <c r="I277" s="168"/>
      <c r="J277" s="168"/>
      <c r="K277" s="168"/>
      <c r="L277" s="168"/>
      <c r="M277" s="168"/>
      <c r="N277" s="168"/>
      <c r="O277" s="168"/>
      <c r="P277" s="168"/>
      <c r="Q277" s="168"/>
      <c r="R277" s="168"/>
      <c r="S277" s="168"/>
      <c r="T277" s="168"/>
      <c r="U277" s="168"/>
      <c r="V277" s="168"/>
      <c r="W277" s="168"/>
      <c r="X277" s="168"/>
      <c r="Y277" s="168"/>
      <c r="Z277" s="168"/>
      <c r="AA277" s="168"/>
      <c r="AB277" s="168"/>
      <c r="AC277" s="185" t="s">
        <v>42</v>
      </c>
      <c r="AD277" s="185"/>
      <c r="AE277" s="185"/>
      <c r="AF277" s="185"/>
      <c r="AG277" s="121">
        <f t="shared" si="92"/>
        <v>47453</v>
      </c>
      <c r="AH277" s="121">
        <f t="shared" si="92"/>
        <v>47453</v>
      </c>
      <c r="AI277" s="121">
        <f t="shared" si="92"/>
        <v>0</v>
      </c>
      <c r="AJ277" s="121">
        <f t="shared" si="92"/>
        <v>0</v>
      </c>
    </row>
    <row r="278" spans="1:36">
      <c r="A278" s="182" t="s">
        <v>43</v>
      </c>
      <c r="B278" s="182"/>
      <c r="C278" s="155" t="s">
        <v>44</v>
      </c>
      <c r="D278" s="155"/>
      <c r="E278" s="155"/>
      <c r="F278" s="155"/>
      <c r="G278" s="155"/>
      <c r="H278" s="155"/>
      <c r="I278" s="155"/>
      <c r="J278" s="155"/>
      <c r="K278" s="155"/>
      <c r="L278" s="155"/>
      <c r="M278" s="155"/>
      <c r="N278" s="155"/>
      <c r="O278" s="155"/>
      <c r="P278" s="155"/>
      <c r="Q278" s="155"/>
      <c r="R278" s="155"/>
      <c r="S278" s="155"/>
      <c r="T278" s="155"/>
      <c r="U278" s="155"/>
      <c r="V278" s="155"/>
      <c r="W278" s="155"/>
      <c r="X278" s="155"/>
      <c r="Y278" s="155"/>
      <c r="Z278" s="155"/>
      <c r="AA278" s="155"/>
      <c r="AB278" s="155"/>
      <c r="AC278" s="185" t="s">
        <v>45</v>
      </c>
      <c r="AD278" s="185"/>
      <c r="AE278" s="185"/>
      <c r="AF278" s="185"/>
      <c r="AG278" s="121">
        <f t="shared" si="92"/>
        <v>8207</v>
      </c>
      <c r="AH278" s="121">
        <f t="shared" si="92"/>
        <v>8207</v>
      </c>
      <c r="AI278" s="121">
        <f t="shared" si="92"/>
        <v>0</v>
      </c>
      <c r="AJ278" s="121">
        <f t="shared" si="92"/>
        <v>0</v>
      </c>
    </row>
    <row r="279" spans="1:36">
      <c r="A279" s="182" t="s">
        <v>46</v>
      </c>
      <c r="B279" s="182"/>
      <c r="C279" s="155" t="s">
        <v>47</v>
      </c>
      <c r="D279" s="155"/>
      <c r="E279" s="155"/>
      <c r="F279" s="155"/>
      <c r="G279" s="155"/>
      <c r="H279" s="155"/>
      <c r="I279" s="155"/>
      <c r="J279" s="155"/>
      <c r="K279" s="155"/>
      <c r="L279" s="155"/>
      <c r="M279" s="155"/>
      <c r="N279" s="155"/>
      <c r="O279" s="155"/>
      <c r="P279" s="155"/>
      <c r="Q279" s="155"/>
      <c r="R279" s="155"/>
      <c r="S279" s="155"/>
      <c r="T279" s="155"/>
      <c r="U279" s="155"/>
      <c r="V279" s="155"/>
      <c r="W279" s="155"/>
      <c r="X279" s="155"/>
      <c r="Y279" s="155"/>
      <c r="Z279" s="155"/>
      <c r="AA279" s="155"/>
      <c r="AB279" s="155"/>
      <c r="AC279" s="185" t="s">
        <v>48</v>
      </c>
      <c r="AD279" s="185"/>
      <c r="AE279" s="185"/>
      <c r="AF279" s="185"/>
      <c r="AG279" s="121">
        <f t="shared" si="92"/>
        <v>1404</v>
      </c>
      <c r="AH279" s="121">
        <f t="shared" si="92"/>
        <v>0</v>
      </c>
      <c r="AI279" s="121">
        <f t="shared" si="92"/>
        <v>1404</v>
      </c>
      <c r="AJ279" s="121">
        <f t="shared" si="92"/>
        <v>0</v>
      </c>
    </row>
    <row r="280" spans="1:36">
      <c r="A280" s="182" t="s">
        <v>49</v>
      </c>
      <c r="B280" s="182"/>
      <c r="C280" s="161" t="s">
        <v>50</v>
      </c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85" t="s">
        <v>51</v>
      </c>
      <c r="AD280" s="185"/>
      <c r="AE280" s="185"/>
      <c r="AF280" s="185"/>
      <c r="AG280" s="121">
        <f t="shared" si="92"/>
        <v>1404</v>
      </c>
      <c r="AH280" s="121">
        <f t="shared" si="92"/>
        <v>0</v>
      </c>
      <c r="AI280" s="121">
        <f t="shared" si="92"/>
        <v>1404</v>
      </c>
      <c r="AJ280" s="121">
        <f t="shared" si="92"/>
        <v>0</v>
      </c>
    </row>
    <row r="281" spans="1:36">
      <c r="A281" s="182" t="s">
        <v>52</v>
      </c>
      <c r="B281" s="182"/>
      <c r="C281" s="155" t="s">
        <v>53</v>
      </c>
      <c r="D281" s="155"/>
      <c r="E281" s="155"/>
      <c r="F281" s="155"/>
      <c r="G281" s="155"/>
      <c r="H281" s="155"/>
      <c r="I281" s="155"/>
      <c r="J281" s="155"/>
      <c r="K281" s="155"/>
      <c r="L281" s="155"/>
      <c r="M281" s="155"/>
      <c r="N281" s="155"/>
      <c r="O281" s="155"/>
      <c r="P281" s="155"/>
      <c r="Q281" s="155"/>
      <c r="R281" s="155"/>
      <c r="S281" s="155"/>
      <c r="T281" s="155"/>
      <c r="U281" s="155"/>
      <c r="V281" s="155"/>
      <c r="W281" s="155"/>
      <c r="X281" s="155"/>
      <c r="Y281" s="155"/>
      <c r="Z281" s="155"/>
      <c r="AA281" s="155"/>
      <c r="AB281" s="155"/>
      <c r="AC281" s="185" t="s">
        <v>54</v>
      </c>
      <c r="AD281" s="185"/>
      <c r="AE281" s="185"/>
      <c r="AF281" s="185"/>
      <c r="AG281" s="121">
        <f t="shared" si="92"/>
        <v>11015</v>
      </c>
      <c r="AH281" s="121">
        <f t="shared" si="92"/>
        <v>8207</v>
      </c>
      <c r="AI281" s="121">
        <f t="shared" si="92"/>
        <v>2808</v>
      </c>
      <c r="AJ281" s="121">
        <f t="shared" si="92"/>
        <v>0</v>
      </c>
    </row>
    <row r="282" spans="1:36">
      <c r="A282" s="186" t="s">
        <v>55</v>
      </c>
      <c r="B282" s="186"/>
      <c r="C282" s="187" t="s">
        <v>56</v>
      </c>
      <c r="D282" s="187"/>
      <c r="E282" s="187"/>
      <c r="F282" s="187"/>
      <c r="G282" s="187"/>
      <c r="H282" s="187"/>
      <c r="I282" s="187"/>
      <c r="J282" s="187"/>
      <c r="K282" s="187"/>
      <c r="L282" s="187"/>
      <c r="M282" s="187"/>
      <c r="N282" s="187"/>
      <c r="O282" s="187"/>
      <c r="P282" s="187"/>
      <c r="Q282" s="187"/>
      <c r="R282" s="187"/>
      <c r="S282" s="187"/>
      <c r="T282" s="187"/>
      <c r="U282" s="187"/>
      <c r="V282" s="187"/>
      <c r="W282" s="187"/>
      <c r="X282" s="187"/>
      <c r="Y282" s="187"/>
      <c r="Z282" s="187"/>
      <c r="AA282" s="187"/>
      <c r="AB282" s="187"/>
      <c r="AC282" s="188" t="s">
        <v>57</v>
      </c>
      <c r="AD282" s="188"/>
      <c r="AE282" s="188"/>
      <c r="AF282" s="188"/>
      <c r="AG282" s="127">
        <f t="shared" si="92"/>
        <v>58468</v>
      </c>
      <c r="AH282" s="127">
        <f t="shared" si="92"/>
        <v>55660</v>
      </c>
      <c r="AI282" s="127">
        <f t="shared" si="92"/>
        <v>2808</v>
      </c>
      <c r="AJ282" s="127">
        <f t="shared" si="92"/>
        <v>0</v>
      </c>
    </row>
    <row r="283" spans="1:36">
      <c r="A283" s="186" t="s">
        <v>58</v>
      </c>
      <c r="B283" s="186"/>
      <c r="C283" s="153" t="s">
        <v>59</v>
      </c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53"/>
      <c r="Z283" s="153"/>
      <c r="AA283" s="153"/>
      <c r="AB283" s="153"/>
      <c r="AC283" s="188" t="s">
        <v>60</v>
      </c>
      <c r="AD283" s="188"/>
      <c r="AE283" s="188"/>
      <c r="AF283" s="188"/>
      <c r="AG283" s="127">
        <f t="shared" si="92"/>
        <v>9044</v>
      </c>
      <c r="AH283" s="127">
        <f t="shared" si="92"/>
        <v>9044</v>
      </c>
      <c r="AI283" s="127">
        <f t="shared" si="92"/>
        <v>0</v>
      </c>
      <c r="AJ283" s="127">
        <f t="shared" si="92"/>
        <v>0</v>
      </c>
    </row>
    <row r="284" spans="1:36">
      <c r="A284" s="182" t="s">
        <v>61</v>
      </c>
      <c r="B284" s="182"/>
      <c r="C284" s="155" t="s">
        <v>62</v>
      </c>
      <c r="D284" s="155"/>
      <c r="E284" s="155"/>
      <c r="F284" s="155"/>
      <c r="G284" s="155"/>
      <c r="H284" s="155"/>
      <c r="I284" s="155"/>
      <c r="J284" s="155"/>
      <c r="K284" s="155"/>
      <c r="L284" s="155"/>
      <c r="M284" s="155"/>
      <c r="N284" s="155"/>
      <c r="O284" s="155"/>
      <c r="P284" s="155"/>
      <c r="Q284" s="155"/>
      <c r="R284" s="155"/>
      <c r="S284" s="155"/>
      <c r="T284" s="155"/>
      <c r="U284" s="155"/>
      <c r="V284" s="155"/>
      <c r="W284" s="155"/>
      <c r="X284" s="155"/>
      <c r="Y284" s="155"/>
      <c r="Z284" s="155"/>
      <c r="AA284" s="155"/>
      <c r="AB284" s="155"/>
      <c r="AC284" s="185" t="s">
        <v>63</v>
      </c>
      <c r="AD284" s="185"/>
      <c r="AE284" s="185"/>
      <c r="AF284" s="185"/>
      <c r="AG284" s="121">
        <f t="shared" si="92"/>
        <v>850</v>
      </c>
      <c r="AH284" s="121">
        <f t="shared" si="92"/>
        <v>0</v>
      </c>
      <c r="AI284" s="121">
        <f t="shared" si="92"/>
        <v>850</v>
      </c>
      <c r="AJ284" s="121">
        <f t="shared" si="92"/>
        <v>0</v>
      </c>
    </row>
    <row r="285" spans="1:36">
      <c r="A285" s="182" t="s">
        <v>64</v>
      </c>
      <c r="B285" s="182"/>
      <c r="C285" s="155" t="s">
        <v>65</v>
      </c>
      <c r="D285" s="155"/>
      <c r="E285" s="155"/>
      <c r="F285" s="155"/>
      <c r="G285" s="155"/>
      <c r="H285" s="155"/>
      <c r="I285" s="155"/>
      <c r="J285" s="155"/>
      <c r="K285" s="155"/>
      <c r="L285" s="155"/>
      <c r="M285" s="155"/>
      <c r="N285" s="155"/>
      <c r="O285" s="155"/>
      <c r="P285" s="155"/>
      <c r="Q285" s="155"/>
      <c r="R285" s="155"/>
      <c r="S285" s="155"/>
      <c r="T285" s="155"/>
      <c r="U285" s="155"/>
      <c r="V285" s="155"/>
      <c r="W285" s="155"/>
      <c r="X285" s="155"/>
      <c r="Y285" s="155"/>
      <c r="Z285" s="155"/>
      <c r="AA285" s="155"/>
      <c r="AB285" s="155"/>
      <c r="AC285" s="185" t="s">
        <v>66</v>
      </c>
      <c r="AD285" s="185"/>
      <c r="AE285" s="185"/>
      <c r="AF285" s="185"/>
      <c r="AG285" s="121">
        <f t="shared" si="92"/>
        <v>16826</v>
      </c>
      <c r="AH285" s="121">
        <f t="shared" si="92"/>
        <v>10620</v>
      </c>
      <c r="AI285" s="121">
        <f t="shared" si="92"/>
        <v>6206</v>
      </c>
      <c r="AJ285" s="121">
        <f t="shared" si="92"/>
        <v>0</v>
      </c>
    </row>
    <row r="286" spans="1:36">
      <c r="A286" s="182" t="s">
        <v>67</v>
      </c>
      <c r="B286" s="182"/>
      <c r="C286" s="155" t="s">
        <v>68</v>
      </c>
      <c r="D286" s="155"/>
      <c r="E286" s="155"/>
      <c r="F286" s="155"/>
      <c r="G286" s="155"/>
      <c r="H286" s="155"/>
      <c r="I286" s="155"/>
      <c r="J286" s="155"/>
      <c r="K286" s="155"/>
      <c r="L286" s="155"/>
      <c r="M286" s="155"/>
      <c r="N286" s="155"/>
      <c r="O286" s="155"/>
      <c r="P286" s="155"/>
      <c r="Q286" s="155"/>
      <c r="R286" s="155"/>
      <c r="S286" s="155"/>
      <c r="T286" s="155"/>
      <c r="U286" s="155"/>
      <c r="V286" s="155"/>
      <c r="W286" s="155"/>
      <c r="X286" s="155"/>
      <c r="Y286" s="155"/>
      <c r="Z286" s="155"/>
      <c r="AA286" s="155"/>
      <c r="AB286" s="155"/>
      <c r="AC286" s="185" t="s">
        <v>69</v>
      </c>
      <c r="AD286" s="185"/>
      <c r="AE286" s="185"/>
      <c r="AF286" s="185"/>
      <c r="AG286" s="121">
        <f t="shared" si="92"/>
        <v>0</v>
      </c>
      <c r="AH286" s="121">
        <f t="shared" si="92"/>
        <v>0</v>
      </c>
      <c r="AI286" s="121">
        <f t="shared" si="92"/>
        <v>0</v>
      </c>
      <c r="AJ286" s="121">
        <f t="shared" si="92"/>
        <v>0</v>
      </c>
    </row>
    <row r="287" spans="1:36">
      <c r="A287" s="182" t="s">
        <v>70</v>
      </c>
      <c r="B287" s="182"/>
      <c r="C287" s="155" t="s">
        <v>71</v>
      </c>
      <c r="D287" s="155"/>
      <c r="E287" s="155"/>
      <c r="F287" s="155"/>
      <c r="G287" s="155"/>
      <c r="H287" s="155"/>
      <c r="I287" s="155"/>
      <c r="J287" s="155"/>
      <c r="K287" s="155"/>
      <c r="L287" s="155"/>
      <c r="M287" s="155"/>
      <c r="N287" s="155"/>
      <c r="O287" s="155"/>
      <c r="P287" s="155"/>
      <c r="Q287" s="155"/>
      <c r="R287" s="155"/>
      <c r="S287" s="155"/>
      <c r="T287" s="155"/>
      <c r="U287" s="155"/>
      <c r="V287" s="155"/>
      <c r="W287" s="155"/>
      <c r="X287" s="155"/>
      <c r="Y287" s="155"/>
      <c r="Z287" s="155"/>
      <c r="AA287" s="155"/>
      <c r="AB287" s="155"/>
      <c r="AC287" s="185" t="s">
        <v>72</v>
      </c>
      <c r="AD287" s="185"/>
      <c r="AE287" s="185"/>
      <c r="AF287" s="185"/>
      <c r="AG287" s="121">
        <f t="shared" si="92"/>
        <v>17676</v>
      </c>
      <c r="AH287" s="121">
        <f t="shared" si="92"/>
        <v>10620</v>
      </c>
      <c r="AI287" s="121">
        <f t="shared" si="92"/>
        <v>7056</v>
      </c>
      <c r="AJ287" s="121">
        <f t="shared" si="92"/>
        <v>0</v>
      </c>
    </row>
    <row r="288" spans="1:36">
      <c r="A288" s="182" t="s">
        <v>73</v>
      </c>
      <c r="B288" s="182"/>
      <c r="C288" s="155" t="s">
        <v>74</v>
      </c>
      <c r="D288" s="155"/>
      <c r="E288" s="155"/>
      <c r="F288" s="155"/>
      <c r="G288" s="155"/>
      <c r="H288" s="155"/>
      <c r="I288" s="155"/>
      <c r="J288" s="155"/>
      <c r="K288" s="155"/>
      <c r="L288" s="155"/>
      <c r="M288" s="155"/>
      <c r="N288" s="155"/>
      <c r="O288" s="155"/>
      <c r="P288" s="155"/>
      <c r="Q288" s="155"/>
      <c r="R288" s="155"/>
      <c r="S288" s="155"/>
      <c r="T288" s="155"/>
      <c r="U288" s="155"/>
      <c r="V288" s="155"/>
      <c r="W288" s="155"/>
      <c r="X288" s="155"/>
      <c r="Y288" s="155"/>
      <c r="Z288" s="155"/>
      <c r="AA288" s="155"/>
      <c r="AB288" s="155"/>
      <c r="AC288" s="185" t="s">
        <v>75</v>
      </c>
      <c r="AD288" s="185"/>
      <c r="AE288" s="185"/>
      <c r="AF288" s="185"/>
      <c r="AG288" s="121">
        <f t="shared" si="92"/>
        <v>400</v>
      </c>
      <c r="AH288" s="121">
        <f t="shared" si="92"/>
        <v>0</v>
      </c>
      <c r="AI288" s="121">
        <f t="shared" si="92"/>
        <v>400</v>
      </c>
      <c r="AJ288" s="121">
        <f t="shared" si="92"/>
        <v>0</v>
      </c>
    </row>
    <row r="289" spans="1:36">
      <c r="A289" s="182" t="s">
        <v>76</v>
      </c>
      <c r="B289" s="182"/>
      <c r="C289" s="155" t="s">
        <v>77</v>
      </c>
      <c r="D289" s="155"/>
      <c r="E289" s="155"/>
      <c r="F289" s="155"/>
      <c r="G289" s="155"/>
      <c r="H289" s="155"/>
      <c r="I289" s="155"/>
      <c r="J289" s="155"/>
      <c r="K289" s="155"/>
      <c r="L289" s="155"/>
      <c r="M289" s="155"/>
      <c r="N289" s="155"/>
      <c r="O289" s="155"/>
      <c r="P289" s="155"/>
      <c r="Q289" s="155"/>
      <c r="R289" s="155"/>
      <c r="S289" s="155"/>
      <c r="T289" s="155"/>
      <c r="U289" s="155"/>
      <c r="V289" s="155"/>
      <c r="W289" s="155"/>
      <c r="X289" s="155"/>
      <c r="Y289" s="155"/>
      <c r="Z289" s="155"/>
      <c r="AA289" s="155"/>
      <c r="AB289" s="155"/>
      <c r="AC289" s="185" t="s">
        <v>78</v>
      </c>
      <c r="AD289" s="185"/>
      <c r="AE289" s="185"/>
      <c r="AF289" s="185"/>
      <c r="AG289" s="121">
        <f t="shared" si="92"/>
        <v>833</v>
      </c>
      <c r="AH289" s="121">
        <f t="shared" si="92"/>
        <v>420</v>
      </c>
      <c r="AI289" s="121">
        <f t="shared" si="92"/>
        <v>413</v>
      </c>
      <c r="AJ289" s="121">
        <f t="shared" si="92"/>
        <v>0</v>
      </c>
    </row>
    <row r="290" spans="1:36">
      <c r="A290" s="182" t="s">
        <v>79</v>
      </c>
      <c r="B290" s="182"/>
      <c r="C290" s="155" t="s">
        <v>80</v>
      </c>
      <c r="D290" s="155"/>
      <c r="E290" s="155"/>
      <c r="F290" s="155"/>
      <c r="G290" s="155"/>
      <c r="H290" s="155"/>
      <c r="I290" s="155"/>
      <c r="J290" s="155"/>
      <c r="K290" s="155"/>
      <c r="L290" s="155"/>
      <c r="M290" s="155"/>
      <c r="N290" s="155"/>
      <c r="O290" s="155"/>
      <c r="P290" s="155"/>
      <c r="Q290" s="155"/>
      <c r="R290" s="155"/>
      <c r="S290" s="155"/>
      <c r="T290" s="155"/>
      <c r="U290" s="155"/>
      <c r="V290" s="155"/>
      <c r="W290" s="155"/>
      <c r="X290" s="155"/>
      <c r="Y290" s="155"/>
      <c r="Z290" s="155"/>
      <c r="AA290" s="155"/>
      <c r="AB290" s="155"/>
      <c r="AC290" s="185" t="s">
        <v>81</v>
      </c>
      <c r="AD290" s="185"/>
      <c r="AE290" s="185"/>
      <c r="AF290" s="185"/>
      <c r="AG290" s="121">
        <f t="shared" si="92"/>
        <v>1233</v>
      </c>
      <c r="AH290" s="121">
        <f t="shared" si="92"/>
        <v>420</v>
      </c>
      <c r="AI290" s="121">
        <f t="shared" si="92"/>
        <v>813</v>
      </c>
      <c r="AJ290" s="121">
        <f t="shared" si="92"/>
        <v>0</v>
      </c>
    </row>
    <row r="291" spans="1:36">
      <c r="A291" s="182" t="s">
        <v>82</v>
      </c>
      <c r="B291" s="182"/>
      <c r="C291" s="155" t="s">
        <v>83</v>
      </c>
      <c r="D291" s="155"/>
      <c r="E291" s="155"/>
      <c r="F291" s="155"/>
      <c r="G291" s="155"/>
      <c r="H291" s="155"/>
      <c r="I291" s="155"/>
      <c r="J291" s="155"/>
      <c r="K291" s="155"/>
      <c r="L291" s="155"/>
      <c r="M291" s="155"/>
      <c r="N291" s="155"/>
      <c r="O291" s="155"/>
      <c r="P291" s="155"/>
      <c r="Q291" s="155"/>
      <c r="R291" s="155"/>
      <c r="S291" s="155"/>
      <c r="T291" s="155"/>
      <c r="U291" s="155"/>
      <c r="V291" s="155"/>
      <c r="W291" s="155"/>
      <c r="X291" s="155"/>
      <c r="Y291" s="155"/>
      <c r="Z291" s="155"/>
      <c r="AA291" s="155"/>
      <c r="AB291" s="155"/>
      <c r="AC291" s="185" t="s">
        <v>84</v>
      </c>
      <c r="AD291" s="185"/>
      <c r="AE291" s="185"/>
      <c r="AF291" s="185"/>
      <c r="AG291" s="121">
        <f t="shared" si="92"/>
        <v>9044</v>
      </c>
      <c r="AH291" s="121">
        <f t="shared" si="92"/>
        <v>9044</v>
      </c>
      <c r="AI291" s="121">
        <f t="shared" si="92"/>
        <v>0</v>
      </c>
      <c r="AJ291" s="121">
        <f t="shared" si="92"/>
        <v>0</v>
      </c>
    </row>
    <row r="292" spans="1:36">
      <c r="A292" s="182" t="s">
        <v>85</v>
      </c>
      <c r="B292" s="182"/>
      <c r="C292" s="155" t="s">
        <v>86</v>
      </c>
      <c r="D292" s="155"/>
      <c r="E292" s="155"/>
      <c r="F292" s="155"/>
      <c r="G292" s="155"/>
      <c r="H292" s="155"/>
      <c r="I292" s="155"/>
      <c r="J292" s="155"/>
      <c r="K292" s="155"/>
      <c r="L292" s="155"/>
      <c r="M292" s="155"/>
      <c r="N292" s="155"/>
      <c r="O292" s="155"/>
      <c r="P292" s="155"/>
      <c r="Q292" s="155"/>
      <c r="R292" s="155"/>
      <c r="S292" s="155"/>
      <c r="T292" s="155"/>
      <c r="U292" s="155"/>
      <c r="V292" s="155"/>
      <c r="W292" s="155"/>
      <c r="X292" s="155"/>
      <c r="Y292" s="155"/>
      <c r="Z292" s="155"/>
      <c r="AA292" s="155"/>
      <c r="AB292" s="155"/>
      <c r="AC292" s="185" t="s">
        <v>87</v>
      </c>
      <c r="AD292" s="185"/>
      <c r="AE292" s="185"/>
      <c r="AF292" s="185"/>
      <c r="AG292" s="121">
        <f t="shared" si="92"/>
        <v>0</v>
      </c>
      <c r="AH292" s="121">
        <f t="shared" si="92"/>
        <v>0</v>
      </c>
      <c r="AI292" s="121">
        <f t="shared" si="92"/>
        <v>0</v>
      </c>
      <c r="AJ292" s="121">
        <f t="shared" si="92"/>
        <v>0</v>
      </c>
    </row>
    <row r="293" spans="1:36">
      <c r="A293" s="182" t="s">
        <v>88</v>
      </c>
      <c r="B293" s="182"/>
      <c r="C293" s="155" t="s">
        <v>89</v>
      </c>
      <c r="D293" s="155"/>
      <c r="E293" s="155"/>
      <c r="F293" s="155"/>
      <c r="G293" s="155"/>
      <c r="H293" s="155"/>
      <c r="I293" s="155"/>
      <c r="J293" s="155"/>
      <c r="K293" s="155"/>
      <c r="L293" s="155"/>
      <c r="M293" s="155"/>
      <c r="N293" s="155"/>
      <c r="O293" s="155"/>
      <c r="P293" s="155"/>
      <c r="Q293" s="155"/>
      <c r="R293" s="155"/>
      <c r="S293" s="155"/>
      <c r="T293" s="155"/>
      <c r="U293" s="155"/>
      <c r="V293" s="155"/>
      <c r="W293" s="155"/>
      <c r="X293" s="155"/>
      <c r="Y293" s="155"/>
      <c r="Z293" s="155"/>
      <c r="AA293" s="155"/>
      <c r="AB293" s="155"/>
      <c r="AC293" s="185" t="s">
        <v>90</v>
      </c>
      <c r="AD293" s="185"/>
      <c r="AE293" s="185"/>
      <c r="AF293" s="185"/>
      <c r="AG293" s="121">
        <f t="shared" si="92"/>
        <v>900</v>
      </c>
      <c r="AH293" s="121">
        <f t="shared" si="92"/>
        <v>900</v>
      </c>
      <c r="AI293" s="121">
        <f t="shared" si="92"/>
        <v>0</v>
      </c>
      <c r="AJ293" s="121">
        <f t="shared" si="92"/>
        <v>0</v>
      </c>
    </row>
    <row r="294" spans="1:36">
      <c r="A294" s="182" t="s">
        <v>91</v>
      </c>
      <c r="B294" s="182"/>
      <c r="C294" s="155" t="s">
        <v>92</v>
      </c>
      <c r="D294" s="155"/>
      <c r="E294" s="155"/>
      <c r="F294" s="155"/>
      <c r="G294" s="155"/>
      <c r="H294" s="155"/>
      <c r="I294" s="155"/>
      <c r="J294" s="155"/>
      <c r="K294" s="155"/>
      <c r="L294" s="155"/>
      <c r="M294" s="155"/>
      <c r="N294" s="155"/>
      <c r="O294" s="155"/>
      <c r="P294" s="155"/>
      <c r="Q294" s="155"/>
      <c r="R294" s="155"/>
      <c r="S294" s="155"/>
      <c r="T294" s="155"/>
      <c r="U294" s="155"/>
      <c r="V294" s="155"/>
      <c r="W294" s="155"/>
      <c r="X294" s="155"/>
      <c r="Y294" s="155"/>
      <c r="Z294" s="155"/>
      <c r="AA294" s="155"/>
      <c r="AB294" s="155"/>
      <c r="AC294" s="185" t="s">
        <v>93</v>
      </c>
      <c r="AD294" s="185"/>
      <c r="AE294" s="185"/>
      <c r="AF294" s="185"/>
      <c r="AG294" s="121">
        <f t="shared" si="92"/>
        <v>2950</v>
      </c>
      <c r="AH294" s="121">
        <f t="shared" si="92"/>
        <v>1450</v>
      </c>
      <c r="AI294" s="121">
        <f t="shared" si="92"/>
        <v>1500</v>
      </c>
      <c r="AJ294" s="121">
        <f t="shared" si="92"/>
        <v>0</v>
      </c>
    </row>
    <row r="295" spans="1:36">
      <c r="A295" s="182" t="s">
        <v>94</v>
      </c>
      <c r="B295" s="182"/>
      <c r="C295" s="189" t="s">
        <v>95</v>
      </c>
      <c r="D295" s="189"/>
      <c r="E295" s="189"/>
      <c r="F295" s="189"/>
      <c r="G295" s="189"/>
      <c r="H295" s="189"/>
      <c r="I295" s="189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  <c r="AC295" s="185" t="s">
        <v>96</v>
      </c>
      <c r="AD295" s="185"/>
      <c r="AE295" s="185"/>
      <c r="AF295" s="185"/>
      <c r="AG295" s="121">
        <f t="shared" si="92"/>
        <v>0</v>
      </c>
      <c r="AH295" s="121">
        <f t="shared" si="92"/>
        <v>0</v>
      </c>
      <c r="AI295" s="121">
        <f t="shared" si="92"/>
        <v>0</v>
      </c>
      <c r="AJ295" s="121">
        <f t="shared" si="92"/>
        <v>0</v>
      </c>
    </row>
    <row r="296" spans="1:36">
      <c r="A296" s="182" t="s">
        <v>97</v>
      </c>
      <c r="B296" s="182"/>
      <c r="C296" s="161" t="s">
        <v>98</v>
      </c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85" t="s">
        <v>99</v>
      </c>
      <c r="AD296" s="185"/>
      <c r="AE296" s="185"/>
      <c r="AF296" s="185"/>
      <c r="AG296" s="121">
        <f t="shared" si="92"/>
        <v>0</v>
      </c>
      <c r="AH296" s="121">
        <f t="shared" si="92"/>
        <v>0</v>
      </c>
      <c r="AI296" s="121">
        <f t="shared" si="92"/>
        <v>0</v>
      </c>
      <c r="AJ296" s="121">
        <f t="shared" si="92"/>
        <v>0</v>
      </c>
    </row>
    <row r="297" spans="1:36">
      <c r="A297" s="182" t="s">
        <v>100</v>
      </c>
      <c r="B297" s="182"/>
      <c r="C297" s="155" t="s">
        <v>101</v>
      </c>
      <c r="D297" s="155"/>
      <c r="E297" s="155"/>
      <c r="F297" s="155"/>
      <c r="G297" s="155"/>
      <c r="H297" s="155"/>
      <c r="I297" s="155"/>
      <c r="J297" s="155"/>
      <c r="K297" s="155"/>
      <c r="L297" s="155"/>
      <c r="M297" s="155"/>
      <c r="N297" s="155"/>
      <c r="O297" s="155"/>
      <c r="P297" s="155"/>
      <c r="Q297" s="155"/>
      <c r="R297" s="155"/>
      <c r="S297" s="155"/>
      <c r="T297" s="155"/>
      <c r="U297" s="155"/>
      <c r="V297" s="155"/>
      <c r="W297" s="155"/>
      <c r="X297" s="155"/>
      <c r="Y297" s="155"/>
      <c r="Z297" s="155"/>
      <c r="AA297" s="155"/>
      <c r="AB297" s="155"/>
      <c r="AC297" s="185" t="s">
        <v>102</v>
      </c>
      <c r="AD297" s="185"/>
      <c r="AE297" s="185"/>
      <c r="AF297" s="185"/>
      <c r="AG297" s="121">
        <f t="shared" si="92"/>
        <v>5420</v>
      </c>
      <c r="AH297" s="121">
        <f t="shared" si="92"/>
        <v>2000</v>
      </c>
      <c r="AI297" s="121">
        <f t="shared" si="92"/>
        <v>3420</v>
      </c>
      <c r="AJ297" s="121">
        <f t="shared" si="92"/>
        <v>0</v>
      </c>
    </row>
    <row r="298" spans="1:36">
      <c r="A298" s="182" t="s">
        <v>103</v>
      </c>
      <c r="B298" s="182"/>
      <c r="C298" s="155" t="s">
        <v>104</v>
      </c>
      <c r="D298" s="155"/>
      <c r="E298" s="155"/>
      <c r="F298" s="155"/>
      <c r="G298" s="155"/>
      <c r="H298" s="155"/>
      <c r="I298" s="155"/>
      <c r="J298" s="155"/>
      <c r="K298" s="155"/>
      <c r="L298" s="155"/>
      <c r="M298" s="155"/>
      <c r="N298" s="155"/>
      <c r="O298" s="155"/>
      <c r="P298" s="155"/>
      <c r="Q298" s="155"/>
      <c r="R298" s="155"/>
      <c r="S298" s="155"/>
      <c r="T298" s="155"/>
      <c r="U298" s="155"/>
      <c r="V298" s="155"/>
      <c r="W298" s="155"/>
      <c r="X298" s="155"/>
      <c r="Y298" s="155"/>
      <c r="Z298" s="155"/>
      <c r="AA298" s="155"/>
      <c r="AB298" s="155"/>
      <c r="AC298" s="185" t="s">
        <v>105</v>
      </c>
      <c r="AD298" s="185"/>
      <c r="AE298" s="185"/>
      <c r="AF298" s="185"/>
      <c r="AG298" s="121">
        <f t="shared" si="92"/>
        <v>18314</v>
      </c>
      <c r="AH298" s="121">
        <f t="shared" si="92"/>
        <v>13394</v>
      </c>
      <c r="AI298" s="121">
        <f t="shared" si="92"/>
        <v>4920</v>
      </c>
      <c r="AJ298" s="121">
        <f t="shared" si="92"/>
        <v>0</v>
      </c>
    </row>
    <row r="299" spans="1:36">
      <c r="A299" s="182" t="s">
        <v>106</v>
      </c>
      <c r="B299" s="182"/>
      <c r="C299" s="155" t="s">
        <v>107</v>
      </c>
      <c r="D299" s="155"/>
      <c r="E299" s="155"/>
      <c r="F299" s="155"/>
      <c r="G299" s="155"/>
      <c r="H299" s="155"/>
      <c r="I299" s="155"/>
      <c r="J299" s="155"/>
      <c r="K299" s="155"/>
      <c r="L299" s="155"/>
      <c r="M299" s="155"/>
      <c r="N299" s="155"/>
      <c r="O299" s="155"/>
      <c r="P299" s="155"/>
      <c r="Q299" s="155"/>
      <c r="R299" s="155"/>
      <c r="S299" s="155"/>
      <c r="T299" s="155"/>
      <c r="U299" s="155"/>
      <c r="V299" s="155"/>
      <c r="W299" s="155"/>
      <c r="X299" s="155"/>
      <c r="Y299" s="155"/>
      <c r="Z299" s="155"/>
      <c r="AA299" s="155"/>
      <c r="AB299" s="155"/>
      <c r="AC299" s="185" t="s">
        <v>108</v>
      </c>
      <c r="AD299" s="185"/>
      <c r="AE299" s="185"/>
      <c r="AF299" s="185"/>
      <c r="AG299" s="121">
        <f t="shared" si="92"/>
        <v>0</v>
      </c>
      <c r="AH299" s="121">
        <f t="shared" si="92"/>
        <v>0</v>
      </c>
      <c r="AI299" s="121">
        <f t="shared" si="92"/>
        <v>0</v>
      </c>
      <c r="AJ299" s="121">
        <f t="shared" si="92"/>
        <v>0</v>
      </c>
    </row>
    <row r="300" spans="1:36">
      <c r="A300" s="182" t="s">
        <v>109</v>
      </c>
      <c r="B300" s="182"/>
      <c r="C300" s="155" t="s">
        <v>110</v>
      </c>
      <c r="D300" s="155"/>
      <c r="E300" s="155"/>
      <c r="F300" s="155"/>
      <c r="G300" s="155"/>
      <c r="H300" s="155"/>
      <c r="I300" s="155"/>
      <c r="J300" s="155"/>
      <c r="K300" s="155"/>
      <c r="L300" s="155"/>
      <c r="M300" s="155"/>
      <c r="N300" s="155"/>
      <c r="O300" s="155"/>
      <c r="P300" s="155"/>
      <c r="Q300" s="155"/>
      <c r="R300" s="155"/>
      <c r="S300" s="155"/>
      <c r="T300" s="155"/>
      <c r="U300" s="155"/>
      <c r="V300" s="155"/>
      <c r="W300" s="155"/>
      <c r="X300" s="155"/>
      <c r="Y300" s="155"/>
      <c r="Z300" s="155"/>
      <c r="AA300" s="155"/>
      <c r="AB300" s="155"/>
      <c r="AC300" s="185" t="s">
        <v>111</v>
      </c>
      <c r="AD300" s="185"/>
      <c r="AE300" s="185"/>
      <c r="AF300" s="185"/>
      <c r="AG300" s="121">
        <f t="shared" si="92"/>
        <v>0</v>
      </c>
      <c r="AH300" s="121">
        <f t="shared" si="92"/>
        <v>0</v>
      </c>
      <c r="AI300" s="121">
        <f t="shared" si="92"/>
        <v>0</v>
      </c>
      <c r="AJ300" s="121">
        <f t="shared" si="92"/>
        <v>0</v>
      </c>
    </row>
    <row r="301" spans="1:36">
      <c r="A301" s="182" t="s">
        <v>112</v>
      </c>
      <c r="B301" s="182"/>
      <c r="C301" s="155" t="s">
        <v>113</v>
      </c>
      <c r="D301" s="155"/>
      <c r="E301" s="155"/>
      <c r="F301" s="155"/>
      <c r="G301" s="155"/>
      <c r="H301" s="155"/>
      <c r="I301" s="155"/>
      <c r="J301" s="155"/>
      <c r="K301" s="155"/>
      <c r="L301" s="155"/>
      <c r="M301" s="155"/>
      <c r="N301" s="155"/>
      <c r="O301" s="155"/>
      <c r="P301" s="155"/>
      <c r="Q301" s="155"/>
      <c r="R301" s="155"/>
      <c r="S301" s="155"/>
      <c r="T301" s="155"/>
      <c r="U301" s="155"/>
      <c r="V301" s="155"/>
      <c r="W301" s="155"/>
      <c r="X301" s="155"/>
      <c r="Y301" s="155"/>
      <c r="Z301" s="155"/>
      <c r="AA301" s="155"/>
      <c r="AB301" s="155"/>
      <c r="AC301" s="185" t="s">
        <v>114</v>
      </c>
      <c r="AD301" s="185"/>
      <c r="AE301" s="185"/>
      <c r="AF301" s="185"/>
      <c r="AG301" s="121">
        <f t="shared" si="92"/>
        <v>0</v>
      </c>
      <c r="AH301" s="121">
        <f t="shared" si="92"/>
        <v>0</v>
      </c>
      <c r="AI301" s="121">
        <f t="shared" si="92"/>
        <v>0</v>
      </c>
      <c r="AJ301" s="121">
        <f t="shared" si="92"/>
        <v>0</v>
      </c>
    </row>
    <row r="302" spans="1:36">
      <c r="A302" s="182" t="s">
        <v>115</v>
      </c>
      <c r="B302" s="182"/>
      <c r="C302" s="155" t="s">
        <v>116</v>
      </c>
      <c r="D302" s="155"/>
      <c r="E302" s="155"/>
      <c r="F302" s="155"/>
      <c r="G302" s="155"/>
      <c r="H302" s="155"/>
      <c r="I302" s="155"/>
      <c r="J302" s="155"/>
      <c r="K302" s="155"/>
      <c r="L302" s="155"/>
      <c r="M302" s="155"/>
      <c r="N302" s="155"/>
      <c r="O302" s="155"/>
      <c r="P302" s="155"/>
      <c r="Q302" s="155"/>
      <c r="R302" s="155"/>
      <c r="S302" s="155"/>
      <c r="T302" s="155"/>
      <c r="U302" s="155"/>
      <c r="V302" s="155"/>
      <c r="W302" s="155"/>
      <c r="X302" s="155"/>
      <c r="Y302" s="155"/>
      <c r="Z302" s="155"/>
      <c r="AA302" s="155"/>
      <c r="AB302" s="155"/>
      <c r="AC302" s="185" t="s">
        <v>117</v>
      </c>
      <c r="AD302" s="185"/>
      <c r="AE302" s="185"/>
      <c r="AF302" s="185"/>
      <c r="AG302" s="121">
        <f t="shared" si="92"/>
        <v>16503</v>
      </c>
      <c r="AH302" s="121">
        <f t="shared" si="92"/>
        <v>7000</v>
      </c>
      <c r="AI302" s="121">
        <f t="shared" si="92"/>
        <v>9503</v>
      </c>
      <c r="AJ302" s="121">
        <f t="shared" si="92"/>
        <v>0</v>
      </c>
    </row>
    <row r="303" spans="1:36">
      <c r="A303" s="182" t="s">
        <v>118</v>
      </c>
      <c r="B303" s="182"/>
      <c r="C303" s="155" t="s">
        <v>119</v>
      </c>
      <c r="D303" s="155"/>
      <c r="E303" s="155"/>
      <c r="F303" s="155"/>
      <c r="G303" s="155"/>
      <c r="H303" s="155"/>
      <c r="I303" s="155"/>
      <c r="J303" s="155"/>
      <c r="K303" s="155"/>
      <c r="L303" s="155"/>
      <c r="M303" s="155"/>
      <c r="N303" s="155"/>
      <c r="O303" s="155"/>
      <c r="P303" s="155"/>
      <c r="Q303" s="155"/>
      <c r="R303" s="155"/>
      <c r="S303" s="155"/>
      <c r="T303" s="155"/>
      <c r="U303" s="155"/>
      <c r="V303" s="155"/>
      <c r="W303" s="155"/>
      <c r="X303" s="155"/>
      <c r="Y303" s="155"/>
      <c r="Z303" s="155"/>
      <c r="AA303" s="155"/>
      <c r="AB303" s="155"/>
      <c r="AC303" s="185" t="s">
        <v>120</v>
      </c>
      <c r="AD303" s="185"/>
      <c r="AE303" s="185"/>
      <c r="AF303" s="185"/>
      <c r="AG303" s="121">
        <f t="shared" si="92"/>
        <v>0</v>
      </c>
      <c r="AH303" s="121">
        <f t="shared" si="92"/>
        <v>0</v>
      </c>
      <c r="AI303" s="121">
        <f t="shared" si="92"/>
        <v>0</v>
      </c>
      <c r="AJ303" s="121">
        <f t="shared" si="92"/>
        <v>0</v>
      </c>
    </row>
    <row r="304" spans="1:36">
      <c r="A304" s="182" t="s">
        <v>121</v>
      </c>
      <c r="B304" s="182"/>
      <c r="C304" s="155" t="s">
        <v>122</v>
      </c>
      <c r="D304" s="155"/>
      <c r="E304" s="155"/>
      <c r="F304" s="155"/>
      <c r="G304" s="155"/>
      <c r="H304" s="155"/>
      <c r="I304" s="155"/>
      <c r="J304" s="155"/>
      <c r="K304" s="155"/>
      <c r="L304" s="155"/>
      <c r="M304" s="155"/>
      <c r="N304" s="155"/>
      <c r="O304" s="155"/>
      <c r="P304" s="155"/>
      <c r="Q304" s="155"/>
      <c r="R304" s="155"/>
      <c r="S304" s="155"/>
      <c r="T304" s="155"/>
      <c r="U304" s="155"/>
      <c r="V304" s="155"/>
      <c r="W304" s="155"/>
      <c r="X304" s="155"/>
      <c r="Y304" s="155"/>
      <c r="Z304" s="155"/>
      <c r="AA304" s="155"/>
      <c r="AB304" s="155"/>
      <c r="AC304" s="185" t="s">
        <v>123</v>
      </c>
      <c r="AD304" s="185"/>
      <c r="AE304" s="185"/>
      <c r="AF304" s="185"/>
      <c r="AG304" s="121">
        <f t="shared" si="92"/>
        <v>120</v>
      </c>
      <c r="AH304" s="121">
        <f t="shared" si="92"/>
        <v>0</v>
      </c>
      <c r="AI304" s="121">
        <f t="shared" si="92"/>
        <v>120</v>
      </c>
      <c r="AJ304" s="121">
        <f t="shared" si="92"/>
        <v>0</v>
      </c>
    </row>
    <row r="305" spans="1:36">
      <c r="A305" s="182" t="s">
        <v>124</v>
      </c>
      <c r="B305" s="182"/>
      <c r="C305" s="155" t="s">
        <v>125</v>
      </c>
      <c r="D305" s="155"/>
      <c r="E305" s="155"/>
      <c r="F305" s="155"/>
      <c r="G305" s="155"/>
      <c r="H305" s="155"/>
      <c r="I305" s="155"/>
      <c r="J305" s="155"/>
      <c r="K305" s="155"/>
      <c r="L305" s="155"/>
      <c r="M305" s="155"/>
      <c r="N305" s="155"/>
      <c r="O305" s="155"/>
      <c r="P305" s="155"/>
      <c r="Q305" s="155"/>
      <c r="R305" s="155"/>
      <c r="S305" s="155"/>
      <c r="T305" s="155"/>
      <c r="U305" s="155"/>
      <c r="V305" s="155"/>
      <c r="W305" s="155"/>
      <c r="X305" s="155"/>
      <c r="Y305" s="155"/>
      <c r="Z305" s="155"/>
      <c r="AA305" s="155"/>
      <c r="AB305" s="155"/>
      <c r="AC305" s="185" t="s">
        <v>126</v>
      </c>
      <c r="AD305" s="185"/>
      <c r="AE305" s="185"/>
      <c r="AF305" s="185"/>
      <c r="AG305" s="121">
        <f t="shared" si="92"/>
        <v>0</v>
      </c>
      <c r="AH305" s="121">
        <f t="shared" si="92"/>
        <v>0</v>
      </c>
      <c r="AI305" s="121">
        <f t="shared" si="92"/>
        <v>0</v>
      </c>
      <c r="AJ305" s="121">
        <f t="shared" si="92"/>
        <v>0</v>
      </c>
    </row>
    <row r="306" spans="1:36">
      <c r="A306" s="182" t="s">
        <v>127</v>
      </c>
      <c r="B306" s="182"/>
      <c r="C306" s="155" t="s">
        <v>128</v>
      </c>
      <c r="D306" s="155"/>
      <c r="E306" s="155"/>
      <c r="F306" s="155"/>
      <c r="G306" s="155"/>
      <c r="H306" s="155"/>
      <c r="I306" s="155"/>
      <c r="J306" s="155"/>
      <c r="K306" s="155"/>
      <c r="L306" s="155"/>
      <c r="M306" s="155"/>
      <c r="N306" s="155"/>
      <c r="O306" s="155"/>
      <c r="P306" s="155"/>
      <c r="Q306" s="155"/>
      <c r="R306" s="155"/>
      <c r="S306" s="155"/>
      <c r="T306" s="155"/>
      <c r="U306" s="155"/>
      <c r="V306" s="155"/>
      <c r="W306" s="155"/>
      <c r="X306" s="155"/>
      <c r="Y306" s="155"/>
      <c r="Z306" s="155"/>
      <c r="AA306" s="155"/>
      <c r="AB306" s="155"/>
      <c r="AC306" s="185" t="s">
        <v>129</v>
      </c>
      <c r="AD306" s="185"/>
      <c r="AE306" s="185"/>
      <c r="AF306" s="185"/>
      <c r="AG306" s="121">
        <f t="shared" si="92"/>
        <v>560</v>
      </c>
      <c r="AH306" s="121">
        <f t="shared" si="92"/>
        <v>0</v>
      </c>
      <c r="AI306" s="121">
        <f t="shared" si="92"/>
        <v>560</v>
      </c>
      <c r="AJ306" s="121">
        <f t="shared" si="92"/>
        <v>0</v>
      </c>
    </row>
    <row r="307" spans="1:36">
      <c r="A307" s="182" t="s">
        <v>130</v>
      </c>
      <c r="B307" s="182"/>
      <c r="C307" s="155" t="s">
        <v>131</v>
      </c>
      <c r="D307" s="155"/>
      <c r="E307" s="155"/>
      <c r="F307" s="155"/>
      <c r="G307" s="155"/>
      <c r="H307" s="155"/>
      <c r="I307" s="155"/>
      <c r="J307" s="155"/>
      <c r="K307" s="155"/>
      <c r="L307" s="155"/>
      <c r="M307" s="155"/>
      <c r="N307" s="155"/>
      <c r="O307" s="155"/>
      <c r="P307" s="155"/>
      <c r="Q307" s="155"/>
      <c r="R307" s="155"/>
      <c r="S307" s="155"/>
      <c r="T307" s="155"/>
      <c r="U307" s="155"/>
      <c r="V307" s="155"/>
      <c r="W307" s="155"/>
      <c r="X307" s="155"/>
      <c r="Y307" s="155"/>
      <c r="Z307" s="155"/>
      <c r="AA307" s="155"/>
      <c r="AB307" s="155"/>
      <c r="AC307" s="185" t="s">
        <v>132</v>
      </c>
      <c r="AD307" s="185"/>
      <c r="AE307" s="185"/>
      <c r="AF307" s="185"/>
      <c r="AG307" s="121">
        <f t="shared" si="92"/>
        <v>17183</v>
      </c>
      <c r="AH307" s="121">
        <f t="shared" si="92"/>
        <v>7000</v>
      </c>
      <c r="AI307" s="121">
        <f t="shared" si="92"/>
        <v>10183</v>
      </c>
      <c r="AJ307" s="121">
        <f t="shared" si="92"/>
        <v>0</v>
      </c>
    </row>
    <row r="308" spans="1:36">
      <c r="A308" s="186" t="s">
        <v>133</v>
      </c>
      <c r="B308" s="186"/>
      <c r="C308" s="153" t="s">
        <v>134</v>
      </c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  <c r="X308" s="153"/>
      <c r="Y308" s="153"/>
      <c r="Z308" s="153"/>
      <c r="AA308" s="153"/>
      <c r="AB308" s="153"/>
      <c r="AC308" s="188" t="s">
        <v>135</v>
      </c>
      <c r="AD308" s="188"/>
      <c r="AE308" s="188"/>
      <c r="AF308" s="188"/>
      <c r="AG308" s="127">
        <f t="shared" si="92"/>
        <v>54406</v>
      </c>
      <c r="AH308" s="127">
        <f t="shared" si="92"/>
        <v>31434</v>
      </c>
      <c r="AI308" s="127">
        <f t="shared" si="92"/>
        <v>22972</v>
      </c>
      <c r="AJ308" s="127">
        <f t="shared" si="92"/>
        <v>0</v>
      </c>
    </row>
    <row r="309" spans="1:36">
      <c r="A309" s="182" t="s">
        <v>136</v>
      </c>
      <c r="B309" s="182"/>
      <c r="C309" s="156" t="s">
        <v>137</v>
      </c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  <c r="AA309" s="156"/>
      <c r="AB309" s="156"/>
      <c r="AC309" s="185" t="s">
        <v>138</v>
      </c>
      <c r="AD309" s="185"/>
      <c r="AE309" s="185"/>
      <c r="AF309" s="185"/>
      <c r="AG309" s="121">
        <f t="shared" si="92"/>
        <v>0</v>
      </c>
      <c r="AH309" s="121">
        <f t="shared" si="92"/>
        <v>0</v>
      </c>
      <c r="AI309" s="121">
        <f t="shared" si="92"/>
        <v>0</v>
      </c>
      <c r="AJ309" s="121">
        <f t="shared" si="92"/>
        <v>0</v>
      </c>
    </row>
    <row r="310" spans="1:36">
      <c r="A310" s="182" t="s">
        <v>139</v>
      </c>
      <c r="B310" s="182"/>
      <c r="C310" s="156" t="s">
        <v>140</v>
      </c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  <c r="AA310" s="156"/>
      <c r="AB310" s="156"/>
      <c r="AC310" s="185" t="s">
        <v>141</v>
      </c>
      <c r="AD310" s="185"/>
      <c r="AE310" s="185"/>
      <c r="AF310" s="185"/>
      <c r="AG310" s="121">
        <f t="shared" si="92"/>
        <v>0</v>
      </c>
      <c r="AH310" s="121">
        <f t="shared" si="92"/>
        <v>0</v>
      </c>
      <c r="AI310" s="121">
        <f t="shared" si="92"/>
        <v>0</v>
      </c>
      <c r="AJ310" s="121">
        <f t="shared" si="92"/>
        <v>0</v>
      </c>
    </row>
    <row r="311" spans="1:36">
      <c r="A311" s="182" t="s">
        <v>142</v>
      </c>
      <c r="B311" s="182"/>
      <c r="C311" s="190" t="s">
        <v>143</v>
      </c>
      <c r="D311" s="190"/>
      <c r="E311" s="190"/>
      <c r="F311" s="190"/>
      <c r="G311" s="190"/>
      <c r="H311" s="190"/>
      <c r="I311" s="190"/>
      <c r="J311" s="190"/>
      <c r="K311" s="190"/>
      <c r="L311" s="190"/>
      <c r="M311" s="190"/>
      <c r="N311" s="190"/>
      <c r="O311" s="190"/>
      <c r="P311" s="190"/>
      <c r="Q311" s="190"/>
      <c r="R311" s="190"/>
      <c r="S311" s="190"/>
      <c r="T311" s="190"/>
      <c r="U311" s="190"/>
      <c r="V311" s="190"/>
      <c r="W311" s="190"/>
      <c r="X311" s="190"/>
      <c r="Y311" s="190"/>
      <c r="Z311" s="190"/>
      <c r="AA311" s="190"/>
      <c r="AB311" s="190"/>
      <c r="AC311" s="185" t="s">
        <v>144</v>
      </c>
      <c r="AD311" s="185"/>
      <c r="AE311" s="185"/>
      <c r="AF311" s="185"/>
      <c r="AG311" s="121">
        <f t="shared" si="92"/>
        <v>0</v>
      </c>
      <c r="AH311" s="121">
        <f t="shared" si="92"/>
        <v>0</v>
      </c>
      <c r="AI311" s="121">
        <f t="shared" si="92"/>
        <v>0</v>
      </c>
      <c r="AJ311" s="121">
        <f t="shared" si="92"/>
        <v>0</v>
      </c>
    </row>
    <row r="312" spans="1:36">
      <c r="A312" s="182" t="s">
        <v>145</v>
      </c>
      <c r="B312" s="182"/>
      <c r="C312" s="190" t="s">
        <v>146</v>
      </c>
      <c r="D312" s="190"/>
      <c r="E312" s="190"/>
      <c r="F312" s="190"/>
      <c r="G312" s="190"/>
      <c r="H312" s="190"/>
      <c r="I312" s="190"/>
      <c r="J312" s="190"/>
      <c r="K312" s="190"/>
      <c r="L312" s="190"/>
      <c r="M312" s="190"/>
      <c r="N312" s="190"/>
      <c r="O312" s="190"/>
      <c r="P312" s="190"/>
      <c r="Q312" s="190"/>
      <c r="R312" s="190"/>
      <c r="S312" s="190"/>
      <c r="T312" s="190"/>
      <c r="U312" s="190"/>
      <c r="V312" s="190"/>
      <c r="W312" s="190"/>
      <c r="X312" s="190"/>
      <c r="Y312" s="190"/>
      <c r="Z312" s="190"/>
      <c r="AA312" s="190"/>
      <c r="AB312" s="190"/>
      <c r="AC312" s="185" t="s">
        <v>147</v>
      </c>
      <c r="AD312" s="185"/>
      <c r="AE312" s="185"/>
      <c r="AF312" s="185"/>
      <c r="AG312" s="121">
        <f t="shared" si="92"/>
        <v>0</v>
      </c>
      <c r="AH312" s="121">
        <f t="shared" si="92"/>
        <v>0</v>
      </c>
      <c r="AI312" s="121">
        <f t="shared" si="92"/>
        <v>0</v>
      </c>
      <c r="AJ312" s="121">
        <f t="shared" si="92"/>
        <v>0</v>
      </c>
    </row>
    <row r="313" spans="1:36">
      <c r="A313" s="182" t="s">
        <v>148</v>
      </c>
      <c r="B313" s="182"/>
      <c r="C313" s="190" t="s">
        <v>149</v>
      </c>
      <c r="D313" s="190"/>
      <c r="E313" s="190"/>
      <c r="F313" s="190"/>
      <c r="G313" s="190"/>
      <c r="H313" s="190"/>
      <c r="I313" s="190"/>
      <c r="J313" s="190"/>
      <c r="K313" s="190"/>
      <c r="L313" s="190"/>
      <c r="M313" s="190"/>
      <c r="N313" s="190"/>
      <c r="O313" s="190"/>
      <c r="P313" s="190"/>
      <c r="Q313" s="190"/>
      <c r="R313" s="190"/>
      <c r="S313" s="190"/>
      <c r="T313" s="190"/>
      <c r="U313" s="190"/>
      <c r="V313" s="190"/>
      <c r="W313" s="190"/>
      <c r="X313" s="190"/>
      <c r="Y313" s="190"/>
      <c r="Z313" s="190"/>
      <c r="AA313" s="190"/>
      <c r="AB313" s="190"/>
      <c r="AC313" s="185" t="s">
        <v>150</v>
      </c>
      <c r="AD313" s="185"/>
      <c r="AE313" s="185"/>
      <c r="AF313" s="185"/>
      <c r="AG313" s="121">
        <f t="shared" si="92"/>
        <v>0</v>
      </c>
      <c r="AH313" s="121">
        <f t="shared" si="92"/>
        <v>0</v>
      </c>
      <c r="AI313" s="121">
        <f t="shared" si="92"/>
        <v>0</v>
      </c>
      <c r="AJ313" s="121">
        <f t="shared" si="92"/>
        <v>0</v>
      </c>
    </row>
    <row r="314" spans="1:36">
      <c r="A314" s="182" t="s">
        <v>151</v>
      </c>
      <c r="B314" s="182"/>
      <c r="C314" s="156" t="s">
        <v>152</v>
      </c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  <c r="AA314" s="156"/>
      <c r="AB314" s="156"/>
      <c r="AC314" s="185" t="s">
        <v>153</v>
      </c>
      <c r="AD314" s="185"/>
      <c r="AE314" s="185"/>
      <c r="AF314" s="185"/>
      <c r="AG314" s="121">
        <f t="shared" si="92"/>
        <v>1900</v>
      </c>
      <c r="AH314" s="121">
        <f t="shared" si="92"/>
        <v>1900</v>
      </c>
      <c r="AI314" s="121">
        <f t="shared" si="92"/>
        <v>0</v>
      </c>
      <c r="AJ314" s="121">
        <f t="shared" si="92"/>
        <v>0</v>
      </c>
    </row>
    <row r="315" spans="1:36">
      <c r="A315" s="182" t="s">
        <v>154</v>
      </c>
      <c r="B315" s="182"/>
      <c r="C315" s="156" t="s">
        <v>155</v>
      </c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  <c r="AA315" s="156"/>
      <c r="AB315" s="156"/>
      <c r="AC315" s="185" t="s">
        <v>156</v>
      </c>
      <c r="AD315" s="185"/>
      <c r="AE315" s="185"/>
      <c r="AF315" s="185"/>
      <c r="AG315" s="121">
        <f t="shared" si="92"/>
        <v>200</v>
      </c>
      <c r="AH315" s="121">
        <f t="shared" si="92"/>
        <v>200</v>
      </c>
      <c r="AI315" s="121">
        <f t="shared" si="92"/>
        <v>0</v>
      </c>
      <c r="AJ315" s="121">
        <f t="shared" si="92"/>
        <v>0</v>
      </c>
    </row>
    <row r="316" spans="1:36">
      <c r="A316" s="182" t="s">
        <v>157</v>
      </c>
      <c r="B316" s="182"/>
      <c r="C316" s="156" t="s">
        <v>158</v>
      </c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  <c r="AA316" s="156"/>
      <c r="AB316" s="156"/>
      <c r="AC316" s="185" t="s">
        <v>159</v>
      </c>
      <c r="AD316" s="185"/>
      <c r="AE316" s="185"/>
      <c r="AF316" s="185"/>
      <c r="AG316" s="121">
        <f t="shared" si="92"/>
        <v>1400</v>
      </c>
      <c r="AH316" s="121">
        <f t="shared" si="92"/>
        <v>1400</v>
      </c>
      <c r="AI316" s="121">
        <f t="shared" si="92"/>
        <v>0</v>
      </c>
      <c r="AJ316" s="121">
        <f t="shared" si="92"/>
        <v>0</v>
      </c>
    </row>
    <row r="317" spans="1:36">
      <c r="A317" s="186" t="s">
        <v>160</v>
      </c>
      <c r="B317" s="186"/>
      <c r="C317" s="159" t="s">
        <v>161</v>
      </c>
      <c r="D317" s="159"/>
      <c r="E317" s="159"/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59"/>
      <c r="Z317" s="159"/>
      <c r="AA317" s="159"/>
      <c r="AB317" s="159"/>
      <c r="AC317" s="188" t="s">
        <v>162</v>
      </c>
      <c r="AD317" s="188"/>
      <c r="AE317" s="188"/>
      <c r="AF317" s="188"/>
      <c r="AG317" s="127">
        <f t="shared" si="92"/>
        <v>3500</v>
      </c>
      <c r="AH317" s="127">
        <f t="shared" si="92"/>
        <v>3500</v>
      </c>
      <c r="AI317" s="127">
        <f t="shared" si="92"/>
        <v>0</v>
      </c>
      <c r="AJ317" s="127">
        <f t="shared" si="92"/>
        <v>0</v>
      </c>
    </row>
    <row r="318" spans="1:36">
      <c r="A318" s="182" t="s">
        <v>163</v>
      </c>
      <c r="B318" s="182"/>
      <c r="C318" s="191" t="s">
        <v>164</v>
      </c>
      <c r="D318" s="191"/>
      <c r="E318" s="191"/>
      <c r="F318" s="191"/>
      <c r="G318" s="191"/>
      <c r="H318" s="191"/>
      <c r="I318" s="191"/>
      <c r="J318" s="191"/>
      <c r="K318" s="191"/>
      <c r="L318" s="191"/>
      <c r="M318" s="191"/>
      <c r="N318" s="191"/>
      <c r="O318" s="191"/>
      <c r="P318" s="191"/>
      <c r="Q318" s="191"/>
      <c r="R318" s="191"/>
      <c r="S318" s="191"/>
      <c r="T318" s="191"/>
      <c r="U318" s="191"/>
      <c r="V318" s="191"/>
      <c r="W318" s="191"/>
      <c r="X318" s="191"/>
      <c r="Y318" s="191"/>
      <c r="Z318" s="191"/>
      <c r="AA318" s="191"/>
      <c r="AB318" s="191"/>
      <c r="AC318" s="185" t="s">
        <v>165</v>
      </c>
      <c r="AD318" s="185"/>
      <c r="AE318" s="185"/>
      <c r="AF318" s="185"/>
      <c r="AG318" s="121">
        <f t="shared" si="92"/>
        <v>0</v>
      </c>
      <c r="AH318" s="121">
        <f t="shared" si="92"/>
        <v>0</v>
      </c>
      <c r="AI318" s="121">
        <f t="shared" si="92"/>
        <v>0</v>
      </c>
      <c r="AJ318" s="121">
        <f t="shared" si="92"/>
        <v>0</v>
      </c>
    </row>
    <row r="319" spans="1:36">
      <c r="A319" s="182">
        <v>56</v>
      </c>
      <c r="B319" s="182"/>
      <c r="C319" s="191" t="s">
        <v>166</v>
      </c>
      <c r="D319" s="191"/>
      <c r="E319" s="191"/>
      <c r="F319" s="191"/>
      <c r="G319" s="191"/>
      <c r="H319" s="191"/>
      <c r="I319" s="191"/>
      <c r="J319" s="191"/>
      <c r="K319" s="191"/>
      <c r="L319" s="191"/>
      <c r="M319" s="191"/>
      <c r="N319" s="191"/>
      <c r="O319" s="191"/>
      <c r="P319" s="191"/>
      <c r="Q319" s="191"/>
      <c r="R319" s="191"/>
      <c r="S319" s="191"/>
      <c r="T319" s="191"/>
      <c r="U319" s="191"/>
      <c r="V319" s="191"/>
      <c r="W319" s="191"/>
      <c r="X319" s="191"/>
      <c r="Y319" s="191"/>
      <c r="Z319" s="191"/>
      <c r="AA319" s="191"/>
      <c r="AB319" s="191"/>
      <c r="AC319" s="185" t="s">
        <v>167</v>
      </c>
      <c r="AD319" s="185"/>
      <c r="AE319" s="185"/>
      <c r="AF319" s="185"/>
      <c r="AG319" s="121">
        <f t="shared" si="92"/>
        <v>1000</v>
      </c>
      <c r="AH319" s="121">
        <f t="shared" si="92"/>
        <v>1000</v>
      </c>
      <c r="AI319" s="121">
        <f t="shared" si="92"/>
        <v>0</v>
      </c>
      <c r="AJ319" s="121">
        <f t="shared" si="92"/>
        <v>0</v>
      </c>
    </row>
    <row r="320" spans="1:36">
      <c r="A320" s="182">
        <v>57</v>
      </c>
      <c r="B320" s="182"/>
      <c r="C320" s="191" t="s">
        <v>168</v>
      </c>
      <c r="D320" s="191"/>
      <c r="E320" s="191"/>
      <c r="F320" s="191"/>
      <c r="G320" s="191"/>
      <c r="H320" s="191"/>
      <c r="I320" s="191"/>
      <c r="J320" s="191"/>
      <c r="K320" s="191"/>
      <c r="L320" s="191"/>
      <c r="M320" s="191"/>
      <c r="N320" s="191"/>
      <c r="O320" s="191"/>
      <c r="P320" s="191"/>
      <c r="Q320" s="191"/>
      <c r="R320" s="191"/>
      <c r="S320" s="191"/>
      <c r="T320" s="191"/>
      <c r="U320" s="191"/>
      <c r="V320" s="191"/>
      <c r="W320" s="191"/>
      <c r="X320" s="191"/>
      <c r="Y320" s="191"/>
      <c r="Z320" s="191"/>
      <c r="AA320" s="191"/>
      <c r="AB320" s="191"/>
      <c r="AC320" s="185" t="s">
        <v>169</v>
      </c>
      <c r="AD320" s="185"/>
      <c r="AE320" s="185"/>
      <c r="AF320" s="185"/>
      <c r="AG320" s="121">
        <f t="shared" si="92"/>
        <v>0</v>
      </c>
      <c r="AH320" s="121">
        <f t="shared" si="92"/>
        <v>0</v>
      </c>
      <c r="AI320" s="121">
        <f t="shared" si="92"/>
        <v>0</v>
      </c>
      <c r="AJ320" s="121">
        <f t="shared" si="92"/>
        <v>0</v>
      </c>
    </row>
    <row r="321" spans="1:36">
      <c r="A321" s="182">
        <v>58</v>
      </c>
      <c r="B321" s="182"/>
      <c r="C321" s="191" t="s">
        <v>170</v>
      </c>
      <c r="D321" s="191"/>
      <c r="E321" s="191"/>
      <c r="F321" s="191"/>
      <c r="G321" s="191"/>
      <c r="H321" s="191"/>
      <c r="I321" s="191"/>
      <c r="J321" s="191"/>
      <c r="K321" s="191"/>
      <c r="L321" s="191"/>
      <c r="M321" s="191"/>
      <c r="N321" s="191"/>
      <c r="O321" s="191"/>
      <c r="P321" s="191"/>
      <c r="Q321" s="191"/>
      <c r="R321" s="191"/>
      <c r="S321" s="191"/>
      <c r="T321" s="191"/>
      <c r="U321" s="191"/>
      <c r="V321" s="191"/>
      <c r="W321" s="191"/>
      <c r="X321" s="191"/>
      <c r="Y321" s="191"/>
      <c r="Z321" s="191"/>
      <c r="AA321" s="191"/>
      <c r="AB321" s="191"/>
      <c r="AC321" s="185" t="s">
        <v>171</v>
      </c>
      <c r="AD321" s="185"/>
      <c r="AE321" s="185"/>
      <c r="AF321" s="185"/>
      <c r="AG321" s="121">
        <f t="shared" si="92"/>
        <v>0</v>
      </c>
      <c r="AH321" s="121">
        <f t="shared" si="92"/>
        <v>0</v>
      </c>
      <c r="AI321" s="121">
        <f t="shared" si="92"/>
        <v>0</v>
      </c>
      <c r="AJ321" s="121">
        <f t="shared" si="92"/>
        <v>0</v>
      </c>
    </row>
    <row r="322" spans="1:36">
      <c r="A322" s="182">
        <v>59</v>
      </c>
      <c r="B322" s="182"/>
      <c r="C322" s="191" t="s">
        <v>172</v>
      </c>
      <c r="D322" s="191"/>
      <c r="E322" s="191"/>
      <c r="F322" s="191"/>
      <c r="G322" s="191"/>
      <c r="H322" s="191"/>
      <c r="I322" s="191"/>
      <c r="J322" s="191"/>
      <c r="K322" s="191"/>
      <c r="L322" s="191"/>
      <c r="M322" s="191"/>
      <c r="N322" s="191"/>
      <c r="O322" s="191"/>
      <c r="P322" s="191"/>
      <c r="Q322" s="191"/>
      <c r="R322" s="191"/>
      <c r="S322" s="191"/>
      <c r="T322" s="191"/>
      <c r="U322" s="191"/>
      <c r="V322" s="191"/>
      <c r="W322" s="191"/>
      <c r="X322" s="191"/>
      <c r="Y322" s="191"/>
      <c r="Z322" s="191"/>
      <c r="AA322" s="191"/>
      <c r="AB322" s="191"/>
      <c r="AC322" s="185" t="s">
        <v>173</v>
      </c>
      <c r="AD322" s="185"/>
      <c r="AE322" s="185"/>
      <c r="AF322" s="185"/>
      <c r="AG322" s="121">
        <f t="shared" si="92"/>
        <v>1000</v>
      </c>
      <c r="AH322" s="121">
        <f t="shared" si="92"/>
        <v>1000</v>
      </c>
      <c r="AI322" s="121">
        <f t="shared" si="92"/>
        <v>0</v>
      </c>
      <c r="AJ322" s="121">
        <f t="shared" si="92"/>
        <v>0</v>
      </c>
    </row>
    <row r="323" spans="1:36">
      <c r="A323" s="182">
        <v>60</v>
      </c>
      <c r="B323" s="182"/>
      <c r="C323" s="191" t="s">
        <v>174</v>
      </c>
      <c r="D323" s="191"/>
      <c r="E323" s="191"/>
      <c r="F323" s="191"/>
      <c r="G323" s="191"/>
      <c r="H323" s="191"/>
      <c r="I323" s="191"/>
      <c r="J323" s="191"/>
      <c r="K323" s="191"/>
      <c r="L323" s="191"/>
      <c r="M323" s="191"/>
      <c r="N323" s="191"/>
      <c r="O323" s="191"/>
      <c r="P323" s="191"/>
      <c r="Q323" s="191"/>
      <c r="R323" s="191"/>
      <c r="S323" s="191"/>
      <c r="T323" s="191"/>
      <c r="U323" s="191"/>
      <c r="V323" s="191"/>
      <c r="W323" s="191"/>
      <c r="X323" s="191"/>
      <c r="Y323" s="191"/>
      <c r="Z323" s="191"/>
      <c r="AA323" s="191"/>
      <c r="AB323" s="191"/>
      <c r="AC323" s="185" t="s">
        <v>175</v>
      </c>
      <c r="AD323" s="185"/>
      <c r="AE323" s="185"/>
      <c r="AF323" s="185"/>
      <c r="AG323" s="121">
        <f t="shared" si="92"/>
        <v>0</v>
      </c>
      <c r="AH323" s="121">
        <f t="shared" si="92"/>
        <v>0</v>
      </c>
      <c r="AI323" s="121">
        <f t="shared" si="92"/>
        <v>0</v>
      </c>
      <c r="AJ323" s="121">
        <f t="shared" si="92"/>
        <v>0</v>
      </c>
    </row>
    <row r="324" spans="1:36">
      <c r="A324" s="182">
        <v>61</v>
      </c>
      <c r="B324" s="182"/>
      <c r="C324" s="191" t="s">
        <v>176</v>
      </c>
      <c r="D324" s="191"/>
      <c r="E324" s="191"/>
      <c r="F324" s="191"/>
      <c r="G324" s="191"/>
      <c r="H324" s="191"/>
      <c r="I324" s="191"/>
      <c r="J324" s="191"/>
      <c r="K324" s="191"/>
      <c r="L324" s="191"/>
      <c r="M324" s="191"/>
      <c r="N324" s="191"/>
      <c r="O324" s="191"/>
      <c r="P324" s="191"/>
      <c r="Q324" s="191"/>
      <c r="R324" s="191"/>
      <c r="S324" s="191"/>
      <c r="T324" s="191"/>
      <c r="U324" s="191"/>
      <c r="V324" s="191"/>
      <c r="W324" s="191"/>
      <c r="X324" s="191"/>
      <c r="Y324" s="191"/>
      <c r="Z324" s="191"/>
      <c r="AA324" s="191"/>
      <c r="AB324" s="191"/>
      <c r="AC324" s="185" t="s">
        <v>177</v>
      </c>
      <c r="AD324" s="185"/>
      <c r="AE324" s="185"/>
      <c r="AF324" s="185"/>
      <c r="AG324" s="121">
        <f t="shared" si="92"/>
        <v>0</v>
      </c>
      <c r="AH324" s="121">
        <f t="shared" si="92"/>
        <v>0</v>
      </c>
      <c r="AI324" s="121">
        <f t="shared" si="92"/>
        <v>0</v>
      </c>
      <c r="AJ324" s="121">
        <f t="shared" si="92"/>
        <v>0</v>
      </c>
    </row>
    <row r="325" spans="1:36">
      <c r="A325" s="182">
        <v>62</v>
      </c>
      <c r="B325" s="182"/>
      <c r="C325" s="191" t="s">
        <v>178</v>
      </c>
      <c r="D325" s="191"/>
      <c r="E325" s="191"/>
      <c r="F325" s="191"/>
      <c r="G325" s="191"/>
      <c r="H325" s="191"/>
      <c r="I325" s="191"/>
      <c r="J325" s="191"/>
      <c r="K325" s="191"/>
      <c r="L325" s="191"/>
      <c r="M325" s="191"/>
      <c r="N325" s="191"/>
      <c r="O325" s="191"/>
      <c r="P325" s="191"/>
      <c r="Q325" s="191"/>
      <c r="R325" s="191"/>
      <c r="S325" s="191"/>
      <c r="T325" s="191"/>
      <c r="U325" s="191"/>
      <c r="V325" s="191"/>
      <c r="W325" s="191"/>
      <c r="X325" s="191"/>
      <c r="Y325" s="191"/>
      <c r="Z325" s="191"/>
      <c r="AA325" s="191"/>
      <c r="AB325" s="191"/>
      <c r="AC325" s="185" t="s">
        <v>179</v>
      </c>
      <c r="AD325" s="185"/>
      <c r="AE325" s="185"/>
      <c r="AF325" s="185"/>
      <c r="AG325" s="121">
        <f t="shared" si="92"/>
        <v>0</v>
      </c>
      <c r="AH325" s="121">
        <f t="shared" si="92"/>
        <v>0</v>
      </c>
      <c r="AI325" s="121">
        <f t="shared" si="92"/>
        <v>0</v>
      </c>
      <c r="AJ325" s="121">
        <f t="shared" si="92"/>
        <v>0</v>
      </c>
    </row>
    <row r="326" spans="1:36">
      <c r="A326" s="182">
        <v>63</v>
      </c>
      <c r="B326" s="182"/>
      <c r="C326" s="191" t="s">
        <v>180</v>
      </c>
      <c r="D326" s="191"/>
      <c r="E326" s="191"/>
      <c r="F326" s="191"/>
      <c r="G326" s="191"/>
      <c r="H326" s="191"/>
      <c r="I326" s="191"/>
      <c r="J326" s="191"/>
      <c r="K326" s="191"/>
      <c r="L326" s="191"/>
      <c r="M326" s="191"/>
      <c r="N326" s="191"/>
      <c r="O326" s="191"/>
      <c r="P326" s="191"/>
      <c r="Q326" s="191"/>
      <c r="R326" s="191"/>
      <c r="S326" s="191"/>
      <c r="T326" s="191"/>
      <c r="U326" s="191"/>
      <c r="V326" s="191"/>
      <c r="W326" s="191"/>
      <c r="X326" s="191"/>
      <c r="Y326" s="191"/>
      <c r="Z326" s="191"/>
      <c r="AA326" s="191"/>
      <c r="AB326" s="191"/>
      <c r="AC326" s="185" t="s">
        <v>181</v>
      </c>
      <c r="AD326" s="185"/>
      <c r="AE326" s="185"/>
      <c r="AF326" s="185"/>
      <c r="AG326" s="121">
        <f t="shared" si="92"/>
        <v>1181</v>
      </c>
      <c r="AH326" s="121">
        <f t="shared" si="92"/>
        <v>1181</v>
      </c>
      <c r="AI326" s="121">
        <f t="shared" si="92"/>
        <v>0</v>
      </c>
      <c r="AJ326" s="121">
        <f t="shared" si="92"/>
        <v>0</v>
      </c>
    </row>
    <row r="327" spans="1:36">
      <c r="A327" s="182">
        <v>64</v>
      </c>
      <c r="B327" s="182"/>
      <c r="C327" s="191" t="s">
        <v>182</v>
      </c>
      <c r="D327" s="191"/>
      <c r="E327" s="191"/>
      <c r="F327" s="191"/>
      <c r="G327" s="191"/>
      <c r="H327" s="191"/>
      <c r="I327" s="191"/>
      <c r="J327" s="191"/>
      <c r="K327" s="191"/>
      <c r="L327" s="191"/>
      <c r="M327" s="191"/>
      <c r="N327" s="191"/>
      <c r="O327" s="191"/>
      <c r="P327" s="191"/>
      <c r="Q327" s="191"/>
      <c r="R327" s="191"/>
      <c r="S327" s="191"/>
      <c r="T327" s="191"/>
      <c r="U327" s="191"/>
      <c r="V327" s="191"/>
      <c r="W327" s="191"/>
      <c r="X327" s="191"/>
      <c r="Y327" s="191"/>
      <c r="Z327" s="191"/>
      <c r="AA327" s="191"/>
      <c r="AB327" s="191"/>
      <c r="AC327" s="185" t="s">
        <v>183</v>
      </c>
      <c r="AD327" s="185"/>
      <c r="AE327" s="185"/>
      <c r="AF327" s="185"/>
      <c r="AG327" s="121">
        <f t="shared" si="92"/>
        <v>0</v>
      </c>
      <c r="AH327" s="121">
        <f t="shared" si="92"/>
        <v>0</v>
      </c>
      <c r="AI327" s="121">
        <f t="shared" si="92"/>
        <v>0</v>
      </c>
      <c r="AJ327" s="121">
        <f t="shared" si="92"/>
        <v>0</v>
      </c>
    </row>
    <row r="328" spans="1:36">
      <c r="A328" s="182">
        <v>65</v>
      </c>
      <c r="B328" s="182"/>
      <c r="C328" s="191" t="s">
        <v>184</v>
      </c>
      <c r="D328" s="191"/>
      <c r="E328" s="191"/>
      <c r="F328" s="191"/>
      <c r="G328" s="191"/>
      <c r="H328" s="191"/>
      <c r="I328" s="191"/>
      <c r="J328" s="191"/>
      <c r="K328" s="191"/>
      <c r="L328" s="191"/>
      <c r="M328" s="191"/>
      <c r="N328" s="191"/>
      <c r="O328" s="191"/>
      <c r="P328" s="191"/>
      <c r="Q328" s="191"/>
      <c r="R328" s="191"/>
      <c r="S328" s="191"/>
      <c r="T328" s="191"/>
      <c r="U328" s="191"/>
      <c r="V328" s="191"/>
      <c r="W328" s="191"/>
      <c r="X328" s="191"/>
      <c r="Y328" s="191"/>
      <c r="Z328" s="191"/>
      <c r="AA328" s="191"/>
      <c r="AB328" s="191"/>
      <c r="AC328" s="185" t="s">
        <v>185</v>
      </c>
      <c r="AD328" s="185"/>
      <c r="AE328" s="185"/>
      <c r="AF328" s="185"/>
      <c r="AG328" s="121">
        <f t="shared" si="92"/>
        <v>0</v>
      </c>
      <c r="AH328" s="121">
        <f t="shared" si="92"/>
        <v>0</v>
      </c>
      <c r="AI328" s="121">
        <f t="shared" si="92"/>
        <v>0</v>
      </c>
      <c r="AJ328" s="121">
        <f t="shared" ref="AJ328" si="93">SUM(AJ69,AJ198)</f>
        <v>0</v>
      </c>
    </row>
    <row r="329" spans="1:36">
      <c r="A329" s="182">
        <v>66</v>
      </c>
      <c r="B329" s="182"/>
      <c r="C329" s="191" t="s">
        <v>186</v>
      </c>
      <c r="D329" s="191"/>
      <c r="E329" s="191"/>
      <c r="F329" s="191"/>
      <c r="G329" s="191"/>
      <c r="H329" s="191"/>
      <c r="I329" s="191"/>
      <c r="J329" s="191"/>
      <c r="K329" s="191"/>
      <c r="L329" s="191"/>
      <c r="M329" s="191"/>
      <c r="N329" s="191"/>
      <c r="O329" s="191"/>
      <c r="P329" s="191"/>
      <c r="Q329" s="191"/>
      <c r="R329" s="191"/>
      <c r="S329" s="191"/>
      <c r="T329" s="191"/>
      <c r="U329" s="191"/>
      <c r="V329" s="191"/>
      <c r="W329" s="191"/>
      <c r="X329" s="191"/>
      <c r="Y329" s="191"/>
      <c r="Z329" s="191"/>
      <c r="AA329" s="191"/>
      <c r="AB329" s="191"/>
      <c r="AC329" s="185" t="s">
        <v>187</v>
      </c>
      <c r="AD329" s="185"/>
      <c r="AE329" s="185"/>
      <c r="AF329" s="185"/>
      <c r="AG329" s="121">
        <f t="shared" ref="AG329:AJ389" si="94">SUM(AG70,AG199)</f>
        <v>0</v>
      </c>
      <c r="AH329" s="121">
        <f t="shared" si="94"/>
        <v>0</v>
      </c>
      <c r="AI329" s="121">
        <f t="shared" si="94"/>
        <v>0</v>
      </c>
      <c r="AJ329" s="121">
        <f t="shared" si="94"/>
        <v>0</v>
      </c>
    </row>
    <row r="330" spans="1:36">
      <c r="A330" s="182">
        <v>67</v>
      </c>
      <c r="B330" s="182"/>
      <c r="C330" s="192" t="s">
        <v>188</v>
      </c>
      <c r="D330" s="192"/>
      <c r="E330" s="192"/>
      <c r="F330" s="192"/>
      <c r="G330" s="192"/>
      <c r="H330" s="192"/>
      <c r="I330" s="192"/>
      <c r="J330" s="192"/>
      <c r="K330" s="192"/>
      <c r="L330" s="192"/>
      <c r="M330" s="192"/>
      <c r="N330" s="192"/>
      <c r="O330" s="192"/>
      <c r="P330" s="192"/>
      <c r="Q330" s="192"/>
      <c r="R330" s="192"/>
      <c r="S330" s="192"/>
      <c r="T330" s="192"/>
      <c r="U330" s="192"/>
      <c r="V330" s="192"/>
      <c r="W330" s="192"/>
      <c r="X330" s="192"/>
      <c r="Y330" s="192"/>
      <c r="Z330" s="192"/>
      <c r="AA330" s="192"/>
      <c r="AB330" s="192"/>
      <c r="AC330" s="185" t="s">
        <v>189</v>
      </c>
      <c r="AD330" s="185"/>
      <c r="AE330" s="185"/>
      <c r="AF330" s="185"/>
      <c r="AG330" s="121">
        <f t="shared" si="94"/>
        <v>0</v>
      </c>
      <c r="AH330" s="121">
        <f t="shared" si="94"/>
        <v>0</v>
      </c>
      <c r="AI330" s="121">
        <f t="shared" si="94"/>
        <v>0</v>
      </c>
      <c r="AJ330" s="121">
        <f t="shared" si="94"/>
        <v>0</v>
      </c>
    </row>
    <row r="331" spans="1:36">
      <c r="A331" s="182">
        <v>68</v>
      </c>
      <c r="B331" s="182"/>
      <c r="C331" s="191" t="s">
        <v>190</v>
      </c>
      <c r="D331" s="191"/>
      <c r="E331" s="191"/>
      <c r="F331" s="191"/>
      <c r="G331" s="191"/>
      <c r="H331" s="191"/>
      <c r="I331" s="191"/>
      <c r="J331" s="191"/>
      <c r="K331" s="191"/>
      <c r="L331" s="191"/>
      <c r="M331" s="191"/>
      <c r="N331" s="191"/>
      <c r="O331" s="191"/>
      <c r="P331" s="191"/>
      <c r="Q331" s="191"/>
      <c r="R331" s="191"/>
      <c r="S331" s="191"/>
      <c r="T331" s="191"/>
      <c r="U331" s="191"/>
      <c r="V331" s="191"/>
      <c r="W331" s="191"/>
      <c r="X331" s="191"/>
      <c r="Y331" s="191"/>
      <c r="Z331" s="191"/>
      <c r="AA331" s="191"/>
      <c r="AB331" s="191"/>
      <c r="AC331" s="185" t="s">
        <v>191</v>
      </c>
      <c r="AD331" s="185"/>
      <c r="AE331" s="185"/>
      <c r="AF331" s="185"/>
      <c r="AG331" s="121">
        <f t="shared" si="94"/>
        <v>0</v>
      </c>
      <c r="AH331" s="121">
        <f t="shared" si="94"/>
        <v>0</v>
      </c>
      <c r="AI331" s="121">
        <f t="shared" si="94"/>
        <v>0</v>
      </c>
      <c r="AJ331" s="121">
        <f t="shared" si="94"/>
        <v>0</v>
      </c>
    </row>
    <row r="332" spans="1:36">
      <c r="A332" s="182">
        <v>69</v>
      </c>
      <c r="B332" s="182"/>
      <c r="C332" s="191" t="s">
        <v>192</v>
      </c>
      <c r="D332" s="191"/>
      <c r="E332" s="191"/>
      <c r="F332" s="191"/>
      <c r="G332" s="191"/>
      <c r="H332" s="191"/>
      <c r="I332" s="191"/>
      <c r="J332" s="191"/>
      <c r="K332" s="191"/>
      <c r="L332" s="191"/>
      <c r="M332" s="191"/>
      <c r="N332" s="191"/>
      <c r="O332" s="191"/>
      <c r="P332" s="191"/>
      <c r="Q332" s="191"/>
      <c r="R332" s="191"/>
      <c r="S332" s="191"/>
      <c r="T332" s="191"/>
      <c r="U332" s="191"/>
      <c r="V332" s="191"/>
      <c r="W332" s="191"/>
      <c r="X332" s="191"/>
      <c r="Y332" s="191"/>
      <c r="Z332" s="191"/>
      <c r="AA332" s="191"/>
      <c r="AB332" s="191"/>
      <c r="AC332" s="185" t="s">
        <v>193</v>
      </c>
      <c r="AD332" s="185"/>
      <c r="AE332" s="185"/>
      <c r="AF332" s="185"/>
      <c r="AG332" s="121">
        <f t="shared" si="94"/>
        <v>5710</v>
      </c>
      <c r="AH332" s="121">
        <f t="shared" si="94"/>
        <v>5710</v>
      </c>
      <c r="AI332" s="121">
        <f t="shared" si="94"/>
        <v>0</v>
      </c>
      <c r="AJ332" s="121">
        <f t="shared" si="94"/>
        <v>0</v>
      </c>
    </row>
    <row r="333" spans="1:36">
      <c r="A333" s="182">
        <v>70</v>
      </c>
      <c r="B333" s="182"/>
      <c r="C333" s="192" t="s">
        <v>194</v>
      </c>
      <c r="D333" s="192"/>
      <c r="E333" s="192"/>
      <c r="F333" s="192"/>
      <c r="G333" s="192"/>
      <c r="H333" s="192"/>
      <c r="I333" s="192"/>
      <c r="J333" s="192"/>
      <c r="K333" s="192"/>
      <c r="L333" s="192"/>
      <c r="M333" s="192"/>
      <c r="N333" s="192"/>
      <c r="O333" s="192"/>
      <c r="P333" s="192"/>
      <c r="Q333" s="192"/>
      <c r="R333" s="192"/>
      <c r="S333" s="192"/>
      <c r="T333" s="192"/>
      <c r="U333" s="192"/>
      <c r="V333" s="192"/>
      <c r="W333" s="192"/>
      <c r="X333" s="192"/>
      <c r="Y333" s="192"/>
      <c r="Z333" s="192"/>
      <c r="AA333" s="192"/>
      <c r="AB333" s="192"/>
      <c r="AC333" s="185" t="s">
        <v>195</v>
      </c>
      <c r="AD333" s="185"/>
      <c r="AE333" s="185"/>
      <c r="AF333" s="185"/>
      <c r="AG333" s="121">
        <f t="shared" si="94"/>
        <v>4500</v>
      </c>
      <c r="AH333" s="121">
        <f t="shared" si="94"/>
        <v>4500</v>
      </c>
      <c r="AI333" s="121">
        <f t="shared" si="94"/>
        <v>0</v>
      </c>
      <c r="AJ333" s="121">
        <f t="shared" si="94"/>
        <v>0</v>
      </c>
    </row>
    <row r="334" spans="1:36">
      <c r="A334" s="186">
        <v>71</v>
      </c>
      <c r="B334" s="186"/>
      <c r="C334" s="159" t="s">
        <v>196</v>
      </c>
      <c r="D334" s="159"/>
      <c r="E334" s="159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59"/>
      <c r="Z334" s="159"/>
      <c r="AA334" s="159"/>
      <c r="AB334" s="159"/>
      <c r="AC334" s="188" t="s">
        <v>197</v>
      </c>
      <c r="AD334" s="188"/>
      <c r="AE334" s="188"/>
      <c r="AF334" s="188"/>
      <c r="AG334" s="127">
        <f t="shared" si="94"/>
        <v>12391</v>
      </c>
      <c r="AH334" s="127">
        <f t="shared" si="94"/>
        <v>12391</v>
      </c>
      <c r="AI334" s="127">
        <f t="shared" si="94"/>
        <v>0</v>
      </c>
      <c r="AJ334" s="127">
        <f t="shared" si="94"/>
        <v>0</v>
      </c>
    </row>
    <row r="335" spans="1:36">
      <c r="A335" s="182">
        <v>72</v>
      </c>
      <c r="B335" s="182"/>
      <c r="C335" s="193" t="s">
        <v>198</v>
      </c>
      <c r="D335" s="193"/>
      <c r="E335" s="193"/>
      <c r="F335" s="193"/>
      <c r="G335" s="193"/>
      <c r="H335" s="193"/>
      <c r="I335" s="193"/>
      <c r="J335" s="193"/>
      <c r="K335" s="193"/>
      <c r="L335" s="193"/>
      <c r="M335" s="193"/>
      <c r="N335" s="193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3"/>
      <c r="AA335" s="193"/>
      <c r="AB335" s="193"/>
      <c r="AC335" s="185" t="s">
        <v>199</v>
      </c>
      <c r="AD335" s="185"/>
      <c r="AE335" s="185"/>
      <c r="AF335" s="185"/>
      <c r="AG335" s="121">
        <f t="shared" si="94"/>
        <v>0</v>
      </c>
      <c r="AH335" s="121">
        <f t="shared" si="94"/>
        <v>0</v>
      </c>
      <c r="AI335" s="121">
        <f t="shared" si="94"/>
        <v>0</v>
      </c>
      <c r="AJ335" s="121">
        <f t="shared" si="94"/>
        <v>0</v>
      </c>
    </row>
    <row r="336" spans="1:36">
      <c r="A336" s="182">
        <v>73</v>
      </c>
      <c r="B336" s="182"/>
      <c r="C336" s="193" t="s">
        <v>200</v>
      </c>
      <c r="D336" s="193"/>
      <c r="E336" s="193"/>
      <c r="F336" s="193"/>
      <c r="G336" s="193"/>
      <c r="H336" s="193"/>
      <c r="I336" s="193"/>
      <c r="J336" s="193"/>
      <c r="K336" s="193"/>
      <c r="L336" s="193"/>
      <c r="M336" s="193"/>
      <c r="N336" s="193"/>
      <c r="O336" s="193"/>
      <c r="P336" s="193"/>
      <c r="Q336" s="193"/>
      <c r="R336" s="193"/>
      <c r="S336" s="193"/>
      <c r="T336" s="193"/>
      <c r="U336" s="193"/>
      <c r="V336" s="193"/>
      <c r="W336" s="193"/>
      <c r="X336" s="193"/>
      <c r="Y336" s="193"/>
      <c r="Z336" s="193"/>
      <c r="AA336" s="193"/>
      <c r="AB336" s="193"/>
      <c r="AC336" s="185" t="s">
        <v>201</v>
      </c>
      <c r="AD336" s="185"/>
      <c r="AE336" s="185"/>
      <c r="AF336" s="185"/>
      <c r="AG336" s="121">
        <f t="shared" si="94"/>
        <v>4440</v>
      </c>
      <c r="AH336" s="121">
        <f t="shared" si="94"/>
        <v>0</v>
      </c>
      <c r="AI336" s="121">
        <f t="shared" si="94"/>
        <v>4440</v>
      </c>
      <c r="AJ336" s="121">
        <f t="shared" si="94"/>
        <v>0</v>
      </c>
    </row>
    <row r="337" spans="1:36">
      <c r="A337" s="182">
        <v>74</v>
      </c>
      <c r="B337" s="182"/>
      <c r="C337" s="193" t="s">
        <v>202</v>
      </c>
      <c r="D337" s="193"/>
      <c r="E337" s="193"/>
      <c r="F337" s="193"/>
      <c r="G337" s="193"/>
      <c r="H337" s="193"/>
      <c r="I337" s="193"/>
      <c r="J337" s="193"/>
      <c r="K337" s="193"/>
      <c r="L337" s="193"/>
      <c r="M337" s="193"/>
      <c r="N337" s="193"/>
      <c r="O337" s="193"/>
      <c r="P337" s="193"/>
      <c r="Q337" s="193"/>
      <c r="R337" s="193"/>
      <c r="S337" s="193"/>
      <c r="T337" s="193"/>
      <c r="U337" s="193"/>
      <c r="V337" s="193"/>
      <c r="W337" s="193"/>
      <c r="X337" s="193"/>
      <c r="Y337" s="193"/>
      <c r="Z337" s="193"/>
      <c r="AA337" s="193"/>
      <c r="AB337" s="193"/>
      <c r="AC337" s="185" t="s">
        <v>203</v>
      </c>
      <c r="AD337" s="185"/>
      <c r="AE337" s="185"/>
      <c r="AF337" s="185"/>
      <c r="AG337" s="121">
        <f t="shared" si="94"/>
        <v>0</v>
      </c>
      <c r="AH337" s="121">
        <f t="shared" si="94"/>
        <v>0</v>
      </c>
      <c r="AI337" s="121">
        <f t="shared" si="94"/>
        <v>0</v>
      </c>
      <c r="AJ337" s="121">
        <f t="shared" si="94"/>
        <v>0</v>
      </c>
    </row>
    <row r="338" spans="1:36">
      <c r="A338" s="182">
        <v>75</v>
      </c>
      <c r="B338" s="182"/>
      <c r="C338" s="193" t="s">
        <v>204</v>
      </c>
      <c r="D338" s="193"/>
      <c r="E338" s="193"/>
      <c r="F338" s="193"/>
      <c r="G338" s="193"/>
      <c r="H338" s="193"/>
      <c r="I338" s="193"/>
      <c r="J338" s="193"/>
      <c r="K338" s="193"/>
      <c r="L338" s="193"/>
      <c r="M338" s="193"/>
      <c r="N338" s="193"/>
      <c r="O338" s="193"/>
      <c r="P338" s="193"/>
      <c r="Q338" s="193"/>
      <c r="R338" s="193"/>
      <c r="S338" s="193"/>
      <c r="T338" s="193"/>
      <c r="U338" s="193"/>
      <c r="V338" s="193"/>
      <c r="W338" s="193"/>
      <c r="X338" s="193"/>
      <c r="Y338" s="193"/>
      <c r="Z338" s="193"/>
      <c r="AA338" s="193"/>
      <c r="AB338" s="193"/>
      <c r="AC338" s="185" t="s">
        <v>205</v>
      </c>
      <c r="AD338" s="185"/>
      <c r="AE338" s="185"/>
      <c r="AF338" s="185"/>
      <c r="AG338" s="121">
        <f t="shared" si="94"/>
        <v>21540</v>
      </c>
      <c r="AH338" s="121">
        <f t="shared" si="94"/>
        <v>0</v>
      </c>
      <c r="AI338" s="121">
        <f t="shared" si="94"/>
        <v>21540</v>
      </c>
      <c r="AJ338" s="121">
        <f t="shared" si="94"/>
        <v>0</v>
      </c>
    </row>
    <row r="339" spans="1:36">
      <c r="A339" s="182">
        <v>76</v>
      </c>
      <c r="B339" s="182"/>
      <c r="C339" s="161" t="s">
        <v>206</v>
      </c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  <c r="AB339" s="161"/>
      <c r="AC339" s="185" t="s">
        <v>207</v>
      </c>
      <c r="AD339" s="185"/>
      <c r="AE339" s="185"/>
      <c r="AF339" s="185"/>
      <c r="AG339" s="121">
        <f t="shared" si="94"/>
        <v>0</v>
      </c>
      <c r="AH339" s="121">
        <f t="shared" si="94"/>
        <v>0</v>
      </c>
      <c r="AI339" s="121">
        <f t="shared" si="94"/>
        <v>0</v>
      </c>
      <c r="AJ339" s="121">
        <f t="shared" si="94"/>
        <v>0</v>
      </c>
    </row>
    <row r="340" spans="1:36">
      <c r="A340" s="182">
        <v>77</v>
      </c>
      <c r="B340" s="182"/>
      <c r="C340" s="161" t="s">
        <v>208</v>
      </c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  <c r="AB340" s="161"/>
      <c r="AC340" s="185" t="s">
        <v>209</v>
      </c>
      <c r="AD340" s="185"/>
      <c r="AE340" s="185"/>
      <c r="AF340" s="185"/>
      <c r="AG340" s="121">
        <f t="shared" si="94"/>
        <v>0</v>
      </c>
      <c r="AH340" s="121">
        <f t="shared" si="94"/>
        <v>0</v>
      </c>
      <c r="AI340" s="121">
        <f t="shared" si="94"/>
        <v>0</v>
      </c>
      <c r="AJ340" s="121">
        <f t="shared" si="94"/>
        <v>0</v>
      </c>
    </row>
    <row r="341" spans="1:36">
      <c r="A341" s="182">
        <v>78</v>
      </c>
      <c r="B341" s="182"/>
      <c r="C341" s="161" t="s">
        <v>210</v>
      </c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  <c r="AB341" s="161"/>
      <c r="AC341" s="185" t="s">
        <v>211</v>
      </c>
      <c r="AD341" s="185"/>
      <c r="AE341" s="185"/>
      <c r="AF341" s="185"/>
      <c r="AG341" s="121">
        <f t="shared" si="94"/>
        <v>6825</v>
      </c>
      <c r="AH341" s="121">
        <f t="shared" si="94"/>
        <v>0</v>
      </c>
      <c r="AI341" s="121">
        <f t="shared" si="94"/>
        <v>6825</v>
      </c>
      <c r="AJ341" s="121">
        <f t="shared" si="94"/>
        <v>0</v>
      </c>
    </row>
    <row r="342" spans="1:36">
      <c r="A342" s="186">
        <v>79</v>
      </c>
      <c r="B342" s="186"/>
      <c r="C342" s="160" t="s">
        <v>212</v>
      </c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  <c r="AA342" s="160"/>
      <c r="AB342" s="160"/>
      <c r="AC342" s="188" t="s">
        <v>213</v>
      </c>
      <c r="AD342" s="188"/>
      <c r="AE342" s="188"/>
      <c r="AF342" s="188"/>
      <c r="AG342" s="127">
        <f t="shared" si="94"/>
        <v>32805</v>
      </c>
      <c r="AH342" s="127">
        <f t="shared" si="94"/>
        <v>0</v>
      </c>
      <c r="AI342" s="127">
        <f t="shared" si="94"/>
        <v>32805</v>
      </c>
      <c r="AJ342" s="127">
        <f t="shared" si="94"/>
        <v>0</v>
      </c>
    </row>
    <row r="343" spans="1:36">
      <c r="A343" s="182">
        <v>80</v>
      </c>
      <c r="B343" s="182"/>
      <c r="C343" s="156" t="s">
        <v>214</v>
      </c>
      <c r="D343" s="156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  <c r="Z343" s="156"/>
      <c r="AA343" s="156"/>
      <c r="AB343" s="156"/>
      <c r="AC343" s="185" t="s">
        <v>215</v>
      </c>
      <c r="AD343" s="185"/>
      <c r="AE343" s="185"/>
      <c r="AF343" s="185"/>
      <c r="AG343" s="121">
        <f t="shared" si="94"/>
        <v>12540</v>
      </c>
      <c r="AH343" s="121">
        <f t="shared" si="94"/>
        <v>0</v>
      </c>
      <c r="AI343" s="121">
        <f t="shared" si="94"/>
        <v>12540</v>
      </c>
      <c r="AJ343" s="121">
        <f t="shared" si="94"/>
        <v>0</v>
      </c>
    </row>
    <row r="344" spans="1:36">
      <c r="A344" s="182">
        <v>81</v>
      </c>
      <c r="B344" s="182"/>
      <c r="C344" s="156" t="s">
        <v>216</v>
      </c>
      <c r="D344" s="156"/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  <c r="Z344" s="156"/>
      <c r="AA344" s="156"/>
      <c r="AB344" s="156"/>
      <c r="AC344" s="185" t="s">
        <v>217</v>
      </c>
      <c r="AD344" s="185"/>
      <c r="AE344" s="185"/>
      <c r="AF344" s="185"/>
      <c r="AG344" s="121">
        <f t="shared" si="94"/>
        <v>0</v>
      </c>
      <c r="AH344" s="121">
        <f t="shared" si="94"/>
        <v>0</v>
      </c>
      <c r="AI344" s="121">
        <f t="shared" si="94"/>
        <v>0</v>
      </c>
      <c r="AJ344" s="121">
        <f t="shared" si="94"/>
        <v>0</v>
      </c>
    </row>
    <row r="345" spans="1:36">
      <c r="A345" s="182">
        <v>82</v>
      </c>
      <c r="B345" s="182"/>
      <c r="C345" s="156" t="s">
        <v>218</v>
      </c>
      <c r="D345" s="156"/>
      <c r="E345" s="156"/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  <c r="Z345" s="156"/>
      <c r="AA345" s="156"/>
      <c r="AB345" s="156"/>
      <c r="AC345" s="185" t="s">
        <v>219</v>
      </c>
      <c r="AD345" s="185"/>
      <c r="AE345" s="185"/>
      <c r="AF345" s="185"/>
      <c r="AG345" s="121">
        <f t="shared" si="94"/>
        <v>0</v>
      </c>
      <c r="AH345" s="121">
        <f t="shared" si="94"/>
        <v>0</v>
      </c>
      <c r="AI345" s="121">
        <f t="shared" si="94"/>
        <v>0</v>
      </c>
      <c r="AJ345" s="121">
        <f t="shared" si="94"/>
        <v>0</v>
      </c>
    </row>
    <row r="346" spans="1:36">
      <c r="A346" s="182">
        <v>83</v>
      </c>
      <c r="B346" s="182"/>
      <c r="C346" s="156" t="s">
        <v>220</v>
      </c>
      <c r="D346" s="156"/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  <c r="Z346" s="156"/>
      <c r="AA346" s="156"/>
      <c r="AB346" s="156"/>
      <c r="AC346" s="185" t="s">
        <v>221</v>
      </c>
      <c r="AD346" s="185"/>
      <c r="AE346" s="185"/>
      <c r="AF346" s="185"/>
      <c r="AG346" s="121">
        <f t="shared" si="94"/>
        <v>3386</v>
      </c>
      <c r="AH346" s="121">
        <f t="shared" si="94"/>
        <v>0</v>
      </c>
      <c r="AI346" s="121">
        <f t="shared" si="94"/>
        <v>3386</v>
      </c>
      <c r="AJ346" s="121">
        <f t="shared" si="94"/>
        <v>0</v>
      </c>
    </row>
    <row r="347" spans="1:36">
      <c r="A347" s="186">
        <v>84</v>
      </c>
      <c r="B347" s="186"/>
      <c r="C347" s="159" t="s">
        <v>222</v>
      </c>
      <c r="D347" s="159"/>
      <c r="E347" s="159"/>
      <c r="F347" s="159"/>
      <c r="G347" s="159"/>
      <c r="H347" s="159"/>
      <c r="I347" s="159"/>
      <c r="J347" s="159"/>
      <c r="K347" s="159"/>
      <c r="L347" s="159"/>
      <c r="M347" s="159"/>
      <c r="N347" s="159"/>
      <c r="O347" s="159"/>
      <c r="P347" s="159"/>
      <c r="Q347" s="159"/>
      <c r="R347" s="159"/>
      <c r="S347" s="159"/>
      <c r="T347" s="159"/>
      <c r="U347" s="159"/>
      <c r="V347" s="159"/>
      <c r="W347" s="159"/>
      <c r="X347" s="159"/>
      <c r="Y347" s="159"/>
      <c r="Z347" s="159"/>
      <c r="AA347" s="159"/>
      <c r="AB347" s="159"/>
      <c r="AC347" s="188" t="s">
        <v>223</v>
      </c>
      <c r="AD347" s="188"/>
      <c r="AE347" s="188"/>
      <c r="AF347" s="188"/>
      <c r="AG347" s="127">
        <f t="shared" si="94"/>
        <v>15926</v>
      </c>
      <c r="AH347" s="127">
        <f t="shared" si="94"/>
        <v>0</v>
      </c>
      <c r="AI347" s="127">
        <f t="shared" si="94"/>
        <v>15926</v>
      </c>
      <c r="AJ347" s="127">
        <f t="shared" si="94"/>
        <v>0</v>
      </c>
    </row>
    <row r="348" spans="1:36">
      <c r="A348" s="182">
        <v>85</v>
      </c>
      <c r="B348" s="182"/>
      <c r="C348" s="156" t="s">
        <v>224</v>
      </c>
      <c r="D348" s="156"/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  <c r="AA348" s="156"/>
      <c r="AB348" s="156"/>
      <c r="AC348" s="185" t="s">
        <v>225</v>
      </c>
      <c r="AD348" s="185"/>
      <c r="AE348" s="185"/>
      <c r="AF348" s="185"/>
      <c r="AG348" s="121">
        <f t="shared" si="94"/>
        <v>0</v>
      </c>
      <c r="AH348" s="121">
        <f t="shared" si="94"/>
        <v>0</v>
      </c>
      <c r="AI348" s="121">
        <f t="shared" si="94"/>
        <v>0</v>
      </c>
      <c r="AJ348" s="121">
        <f t="shared" si="94"/>
        <v>0</v>
      </c>
    </row>
    <row r="349" spans="1:36">
      <c r="A349" s="182">
        <v>86</v>
      </c>
      <c r="B349" s="182"/>
      <c r="C349" s="156" t="s">
        <v>226</v>
      </c>
      <c r="D349" s="156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  <c r="AA349" s="156"/>
      <c r="AB349" s="156"/>
      <c r="AC349" s="185" t="s">
        <v>227</v>
      </c>
      <c r="AD349" s="185"/>
      <c r="AE349" s="185"/>
      <c r="AF349" s="185"/>
      <c r="AG349" s="121">
        <f t="shared" si="94"/>
        <v>0</v>
      </c>
      <c r="AH349" s="121">
        <f t="shared" si="94"/>
        <v>0</v>
      </c>
      <c r="AI349" s="121">
        <f t="shared" si="94"/>
        <v>0</v>
      </c>
      <c r="AJ349" s="121">
        <f t="shared" si="94"/>
        <v>0</v>
      </c>
    </row>
    <row r="350" spans="1:36">
      <c r="A350" s="182">
        <v>87</v>
      </c>
      <c r="B350" s="182"/>
      <c r="C350" s="156" t="s">
        <v>228</v>
      </c>
      <c r="D350" s="156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  <c r="AA350" s="156"/>
      <c r="AB350" s="156"/>
      <c r="AC350" s="185" t="s">
        <v>229</v>
      </c>
      <c r="AD350" s="185"/>
      <c r="AE350" s="185"/>
      <c r="AF350" s="185"/>
      <c r="AG350" s="121">
        <f t="shared" si="94"/>
        <v>0</v>
      </c>
      <c r="AH350" s="121">
        <f t="shared" si="94"/>
        <v>0</v>
      </c>
      <c r="AI350" s="121">
        <f t="shared" si="94"/>
        <v>0</v>
      </c>
      <c r="AJ350" s="121">
        <f t="shared" si="94"/>
        <v>0</v>
      </c>
    </row>
    <row r="351" spans="1:36">
      <c r="A351" s="182">
        <v>88</v>
      </c>
      <c r="B351" s="182"/>
      <c r="C351" s="156" t="s">
        <v>230</v>
      </c>
      <c r="D351" s="156"/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  <c r="AA351" s="156"/>
      <c r="AB351" s="156"/>
      <c r="AC351" s="185" t="s">
        <v>231</v>
      </c>
      <c r="AD351" s="185"/>
      <c r="AE351" s="185"/>
      <c r="AF351" s="185"/>
      <c r="AG351" s="121">
        <f t="shared" si="94"/>
        <v>0</v>
      </c>
      <c r="AH351" s="121">
        <f t="shared" si="94"/>
        <v>0</v>
      </c>
      <c r="AI351" s="121">
        <f t="shared" si="94"/>
        <v>0</v>
      </c>
      <c r="AJ351" s="121">
        <f t="shared" si="94"/>
        <v>0</v>
      </c>
    </row>
    <row r="352" spans="1:36">
      <c r="A352" s="182">
        <v>89</v>
      </c>
      <c r="B352" s="182"/>
      <c r="C352" s="156" t="s">
        <v>232</v>
      </c>
      <c r="D352" s="156"/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  <c r="AA352" s="156"/>
      <c r="AB352" s="156"/>
      <c r="AC352" s="185" t="s">
        <v>233</v>
      </c>
      <c r="AD352" s="185"/>
      <c r="AE352" s="185"/>
      <c r="AF352" s="185"/>
      <c r="AG352" s="121">
        <f t="shared" si="94"/>
        <v>0</v>
      </c>
      <c r="AH352" s="121">
        <f t="shared" si="94"/>
        <v>0</v>
      </c>
      <c r="AI352" s="121">
        <f t="shared" si="94"/>
        <v>0</v>
      </c>
      <c r="AJ352" s="121">
        <f t="shared" si="94"/>
        <v>0</v>
      </c>
    </row>
    <row r="353" spans="1:36">
      <c r="A353" s="182">
        <v>90</v>
      </c>
      <c r="B353" s="182"/>
      <c r="C353" s="156" t="s">
        <v>234</v>
      </c>
      <c r="D353" s="156"/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  <c r="AA353" s="156"/>
      <c r="AB353" s="156"/>
      <c r="AC353" s="185" t="s">
        <v>235</v>
      </c>
      <c r="AD353" s="185"/>
      <c r="AE353" s="185"/>
      <c r="AF353" s="185"/>
      <c r="AG353" s="121">
        <f t="shared" si="94"/>
        <v>0</v>
      </c>
      <c r="AH353" s="121">
        <f t="shared" si="94"/>
        <v>0</v>
      </c>
      <c r="AI353" s="121">
        <f t="shared" si="94"/>
        <v>0</v>
      </c>
      <c r="AJ353" s="121">
        <f t="shared" si="94"/>
        <v>0</v>
      </c>
    </row>
    <row r="354" spans="1:36">
      <c r="A354" s="182">
        <v>91</v>
      </c>
      <c r="B354" s="182"/>
      <c r="C354" s="156" t="s">
        <v>236</v>
      </c>
      <c r="D354" s="156"/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  <c r="AA354" s="156"/>
      <c r="AB354" s="156"/>
      <c r="AC354" s="185" t="s">
        <v>237</v>
      </c>
      <c r="AD354" s="185"/>
      <c r="AE354" s="185"/>
      <c r="AF354" s="185"/>
      <c r="AG354" s="121">
        <f t="shared" si="94"/>
        <v>0</v>
      </c>
      <c r="AH354" s="121">
        <f t="shared" si="94"/>
        <v>0</v>
      </c>
      <c r="AI354" s="121">
        <f t="shared" si="94"/>
        <v>0</v>
      </c>
      <c r="AJ354" s="121">
        <f t="shared" si="94"/>
        <v>0</v>
      </c>
    </row>
    <row r="355" spans="1:36">
      <c r="A355" s="182">
        <v>92</v>
      </c>
      <c r="B355" s="182"/>
      <c r="C355" s="156" t="s">
        <v>238</v>
      </c>
      <c r="D355" s="156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  <c r="AA355" s="156"/>
      <c r="AB355" s="156"/>
      <c r="AC355" s="185" t="s">
        <v>239</v>
      </c>
      <c r="AD355" s="185"/>
      <c r="AE355" s="185"/>
      <c r="AF355" s="185"/>
      <c r="AG355" s="121">
        <f t="shared" si="94"/>
        <v>0</v>
      </c>
      <c r="AH355" s="121">
        <f t="shared" si="94"/>
        <v>0</v>
      </c>
      <c r="AI355" s="121">
        <f t="shared" si="94"/>
        <v>0</v>
      </c>
      <c r="AJ355" s="121">
        <f t="shared" si="94"/>
        <v>0</v>
      </c>
    </row>
    <row r="356" spans="1:36">
      <c r="A356" s="182">
        <v>93</v>
      </c>
      <c r="B356" s="182"/>
      <c r="C356" s="156" t="s">
        <v>240</v>
      </c>
      <c r="D356" s="156"/>
      <c r="E356" s="156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  <c r="AA356" s="156"/>
      <c r="AB356" s="156"/>
      <c r="AC356" s="185" t="s">
        <v>241</v>
      </c>
      <c r="AD356" s="185"/>
      <c r="AE356" s="185"/>
      <c r="AF356" s="185"/>
      <c r="AG356" s="121">
        <f t="shared" si="94"/>
        <v>37783</v>
      </c>
      <c r="AH356" s="121">
        <f t="shared" si="94"/>
        <v>37783</v>
      </c>
      <c r="AI356" s="121">
        <f t="shared" si="94"/>
        <v>0</v>
      </c>
      <c r="AJ356" s="121">
        <f t="shared" si="94"/>
        <v>0</v>
      </c>
    </row>
    <row r="357" spans="1:36">
      <c r="A357" s="186">
        <v>94</v>
      </c>
      <c r="B357" s="186"/>
      <c r="C357" s="159" t="s">
        <v>242</v>
      </c>
      <c r="D357" s="159"/>
      <c r="E357" s="159"/>
      <c r="F357" s="159"/>
      <c r="G357" s="159"/>
      <c r="H357" s="159"/>
      <c r="I357" s="159"/>
      <c r="J357" s="159"/>
      <c r="K357" s="159"/>
      <c r="L357" s="159"/>
      <c r="M357" s="159"/>
      <c r="N357" s="159"/>
      <c r="O357" s="159"/>
      <c r="P357" s="159"/>
      <c r="Q357" s="159"/>
      <c r="R357" s="159"/>
      <c r="S357" s="159"/>
      <c r="T357" s="159"/>
      <c r="U357" s="159"/>
      <c r="V357" s="159"/>
      <c r="W357" s="159"/>
      <c r="X357" s="159"/>
      <c r="Y357" s="159"/>
      <c r="Z357" s="159"/>
      <c r="AA357" s="159"/>
      <c r="AB357" s="159"/>
      <c r="AC357" s="188" t="s">
        <v>243</v>
      </c>
      <c r="AD357" s="188"/>
      <c r="AE357" s="188"/>
      <c r="AF357" s="188"/>
      <c r="AG357" s="127">
        <f t="shared" si="94"/>
        <v>37783</v>
      </c>
      <c r="AH357" s="127">
        <f t="shared" si="94"/>
        <v>37783</v>
      </c>
      <c r="AI357" s="127">
        <f t="shared" si="94"/>
        <v>0</v>
      </c>
      <c r="AJ357" s="127">
        <f t="shared" si="94"/>
        <v>0</v>
      </c>
    </row>
    <row r="358" spans="1:36">
      <c r="A358" s="186">
        <v>95</v>
      </c>
      <c r="B358" s="186"/>
      <c r="C358" s="160" t="s">
        <v>244</v>
      </c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88" t="s">
        <v>245</v>
      </c>
      <c r="AD358" s="188"/>
      <c r="AE358" s="188"/>
      <c r="AF358" s="188"/>
      <c r="AG358" s="127">
        <f t="shared" si="94"/>
        <v>224323</v>
      </c>
      <c r="AH358" s="127">
        <f t="shared" si="94"/>
        <v>149812</v>
      </c>
      <c r="AI358" s="127">
        <f t="shared" si="94"/>
        <v>74511</v>
      </c>
      <c r="AJ358" s="127">
        <f t="shared" si="94"/>
        <v>0</v>
      </c>
    </row>
    <row r="359" spans="1:36">
      <c r="A359" s="6">
        <v>96</v>
      </c>
      <c r="B359" s="156" t="s">
        <v>395</v>
      </c>
      <c r="C359" s="156"/>
      <c r="D359" s="156"/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156"/>
      <c r="AA359" s="156"/>
      <c r="AB359" s="155" t="s">
        <v>396</v>
      </c>
      <c r="AC359" s="155"/>
      <c r="AD359" s="155"/>
      <c r="AE359" s="155"/>
      <c r="AF359" s="11"/>
      <c r="AG359" s="121">
        <f t="shared" si="94"/>
        <v>0</v>
      </c>
      <c r="AH359" s="121">
        <f t="shared" si="94"/>
        <v>0</v>
      </c>
      <c r="AI359" s="121">
        <f t="shared" si="94"/>
        <v>0</v>
      </c>
      <c r="AJ359" s="121">
        <f t="shared" si="94"/>
        <v>0</v>
      </c>
    </row>
    <row r="360" spans="1:36">
      <c r="A360" s="6">
        <v>97</v>
      </c>
      <c r="B360" s="156" t="s">
        <v>397</v>
      </c>
      <c r="C360" s="156"/>
      <c r="D360" s="156"/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156"/>
      <c r="AA360" s="156"/>
      <c r="AB360" s="155" t="s">
        <v>398</v>
      </c>
      <c r="AC360" s="155"/>
      <c r="AD360" s="155"/>
      <c r="AE360" s="155"/>
      <c r="AF360" s="11"/>
      <c r="AG360" s="121">
        <f t="shared" si="94"/>
        <v>0</v>
      </c>
      <c r="AH360" s="121">
        <f t="shared" si="94"/>
        <v>0</v>
      </c>
      <c r="AI360" s="121">
        <f t="shared" si="94"/>
        <v>0</v>
      </c>
      <c r="AJ360" s="121">
        <f t="shared" si="94"/>
        <v>0</v>
      </c>
    </row>
    <row r="361" spans="1:36">
      <c r="A361" s="6">
        <v>98</v>
      </c>
      <c r="B361" s="156" t="s">
        <v>399</v>
      </c>
      <c r="C361" s="156"/>
      <c r="D361" s="156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  <c r="AA361" s="156"/>
      <c r="AB361" s="155" t="s">
        <v>400</v>
      </c>
      <c r="AC361" s="155"/>
      <c r="AD361" s="155"/>
      <c r="AE361" s="155"/>
      <c r="AF361" s="11"/>
      <c r="AG361" s="121">
        <f t="shared" si="94"/>
        <v>0</v>
      </c>
      <c r="AH361" s="121">
        <f t="shared" si="94"/>
        <v>0</v>
      </c>
      <c r="AI361" s="121">
        <f t="shared" si="94"/>
        <v>0</v>
      </c>
      <c r="AJ361" s="121">
        <f t="shared" si="94"/>
        <v>0</v>
      </c>
    </row>
    <row r="362" spans="1:36">
      <c r="A362" s="6">
        <v>99</v>
      </c>
      <c r="B362" s="156" t="s">
        <v>744</v>
      </c>
      <c r="C362" s="156"/>
      <c r="D362" s="156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156"/>
      <c r="AA362" s="156"/>
      <c r="AB362" s="155" t="s">
        <v>401</v>
      </c>
      <c r="AC362" s="155"/>
      <c r="AD362" s="155"/>
      <c r="AE362" s="155"/>
      <c r="AF362" s="2"/>
      <c r="AG362" s="121">
        <f t="shared" si="94"/>
        <v>0</v>
      </c>
      <c r="AH362" s="121">
        <f t="shared" si="94"/>
        <v>0</v>
      </c>
      <c r="AI362" s="121">
        <f t="shared" si="94"/>
        <v>0</v>
      </c>
      <c r="AJ362" s="121">
        <f t="shared" si="94"/>
        <v>0</v>
      </c>
    </row>
    <row r="363" spans="1:36">
      <c r="A363" s="6">
        <v>100</v>
      </c>
      <c r="B363" s="154" t="s">
        <v>402</v>
      </c>
      <c r="C363" s="154"/>
      <c r="D363" s="154"/>
      <c r="E363" s="154"/>
      <c r="F363" s="154"/>
      <c r="G363" s="154"/>
      <c r="H363" s="154"/>
      <c r="I363" s="154"/>
      <c r="J363" s="154"/>
      <c r="K363" s="154"/>
      <c r="L363" s="154"/>
      <c r="M363" s="154"/>
      <c r="N363" s="154"/>
      <c r="O363" s="154"/>
      <c r="P363" s="154"/>
      <c r="Q363" s="154"/>
      <c r="R363" s="154"/>
      <c r="S363" s="154"/>
      <c r="T363" s="154"/>
      <c r="U363" s="154"/>
      <c r="V363" s="154"/>
      <c r="W363" s="154"/>
      <c r="X363" s="154"/>
      <c r="Y363" s="154"/>
      <c r="Z363" s="154"/>
      <c r="AA363" s="154"/>
      <c r="AB363" s="155" t="s">
        <v>403</v>
      </c>
      <c r="AC363" s="155"/>
      <c r="AD363" s="155"/>
      <c r="AE363" s="155"/>
      <c r="AF363" s="11"/>
      <c r="AG363" s="121">
        <f t="shared" si="94"/>
        <v>0</v>
      </c>
      <c r="AH363" s="121">
        <f t="shared" si="94"/>
        <v>0</v>
      </c>
      <c r="AI363" s="121">
        <f t="shared" si="94"/>
        <v>0</v>
      </c>
      <c r="AJ363" s="121">
        <f t="shared" si="94"/>
        <v>0</v>
      </c>
    </row>
    <row r="364" spans="1:36">
      <c r="A364" s="6">
        <v>101</v>
      </c>
      <c r="B364" s="156" t="s">
        <v>404</v>
      </c>
      <c r="C364" s="156"/>
      <c r="D364" s="156"/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156"/>
      <c r="AA364" s="156"/>
      <c r="AB364" s="155" t="s">
        <v>405</v>
      </c>
      <c r="AC364" s="155"/>
      <c r="AD364" s="155"/>
      <c r="AE364" s="155"/>
      <c r="AF364" s="11"/>
      <c r="AG364" s="121">
        <f t="shared" si="94"/>
        <v>0</v>
      </c>
      <c r="AH364" s="121">
        <f t="shared" si="94"/>
        <v>0</v>
      </c>
      <c r="AI364" s="121">
        <f t="shared" si="94"/>
        <v>0</v>
      </c>
      <c r="AJ364" s="121">
        <f t="shared" si="94"/>
        <v>0</v>
      </c>
    </row>
    <row r="365" spans="1:36">
      <c r="A365" s="6">
        <v>102</v>
      </c>
      <c r="B365" s="156" t="s">
        <v>406</v>
      </c>
      <c r="C365" s="156"/>
      <c r="D365" s="156"/>
      <c r="E365" s="156"/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156"/>
      <c r="AA365" s="156"/>
      <c r="AB365" s="155" t="s">
        <v>407</v>
      </c>
      <c r="AC365" s="155"/>
      <c r="AD365" s="155"/>
      <c r="AE365" s="155"/>
      <c r="AF365" s="11"/>
      <c r="AG365" s="121">
        <f t="shared" si="94"/>
        <v>0</v>
      </c>
      <c r="AH365" s="121">
        <f t="shared" si="94"/>
        <v>0</v>
      </c>
      <c r="AI365" s="121">
        <f t="shared" si="94"/>
        <v>0</v>
      </c>
      <c r="AJ365" s="121">
        <f t="shared" si="94"/>
        <v>0</v>
      </c>
    </row>
    <row r="366" spans="1:36">
      <c r="A366" s="6">
        <v>103</v>
      </c>
      <c r="B366" s="156" t="s">
        <v>408</v>
      </c>
      <c r="C366" s="156"/>
      <c r="D366" s="156"/>
      <c r="E366" s="156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  <c r="AA366" s="156"/>
      <c r="AB366" s="155" t="s">
        <v>409</v>
      </c>
      <c r="AC366" s="155"/>
      <c r="AD366" s="155"/>
      <c r="AE366" s="155"/>
      <c r="AF366" s="11"/>
      <c r="AG366" s="121">
        <f t="shared" si="94"/>
        <v>0</v>
      </c>
      <c r="AH366" s="121">
        <f t="shared" si="94"/>
        <v>0</v>
      </c>
      <c r="AI366" s="121">
        <f t="shared" si="94"/>
        <v>0</v>
      </c>
      <c r="AJ366" s="121">
        <f t="shared" si="94"/>
        <v>0</v>
      </c>
    </row>
    <row r="367" spans="1:36">
      <c r="A367" s="6">
        <v>104</v>
      </c>
      <c r="B367" s="156" t="s">
        <v>410</v>
      </c>
      <c r="C367" s="156"/>
      <c r="D367" s="156"/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156"/>
      <c r="AA367" s="156"/>
      <c r="AB367" s="155" t="s">
        <v>411</v>
      </c>
      <c r="AC367" s="155"/>
      <c r="AD367" s="155"/>
      <c r="AE367" s="155"/>
      <c r="AF367" s="11"/>
      <c r="AG367" s="121">
        <f t="shared" si="94"/>
        <v>0</v>
      </c>
      <c r="AH367" s="121">
        <f t="shared" si="94"/>
        <v>0</v>
      </c>
      <c r="AI367" s="121">
        <f t="shared" si="94"/>
        <v>0</v>
      </c>
      <c r="AJ367" s="121">
        <f t="shared" si="94"/>
        <v>0</v>
      </c>
    </row>
    <row r="368" spans="1:36">
      <c r="A368" s="6">
        <v>105</v>
      </c>
      <c r="B368" s="156" t="s">
        <v>412</v>
      </c>
      <c r="C368" s="156"/>
      <c r="D368" s="156"/>
      <c r="E368" s="156"/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  <c r="AA368" s="156"/>
      <c r="AB368" s="155" t="s">
        <v>413</v>
      </c>
      <c r="AC368" s="155"/>
      <c r="AD368" s="155"/>
      <c r="AE368" s="155"/>
      <c r="AF368" s="11"/>
      <c r="AG368" s="121">
        <f t="shared" si="94"/>
        <v>0</v>
      </c>
      <c r="AH368" s="121">
        <f t="shared" si="94"/>
        <v>0</v>
      </c>
      <c r="AI368" s="121">
        <f t="shared" si="94"/>
        <v>0</v>
      </c>
      <c r="AJ368" s="121">
        <f t="shared" si="94"/>
        <v>0</v>
      </c>
    </row>
    <row r="369" spans="1:36">
      <c r="A369" s="6">
        <v>106</v>
      </c>
      <c r="B369" s="154" t="s">
        <v>745</v>
      </c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154"/>
      <c r="AA369" s="154"/>
      <c r="AB369" s="155" t="s">
        <v>414</v>
      </c>
      <c r="AC369" s="155"/>
      <c r="AD369" s="155"/>
      <c r="AE369" s="155"/>
      <c r="AF369" s="2"/>
      <c r="AG369" s="121">
        <f t="shared" si="94"/>
        <v>0</v>
      </c>
      <c r="AH369" s="121">
        <f t="shared" si="94"/>
        <v>0</v>
      </c>
      <c r="AI369" s="121">
        <f t="shared" si="94"/>
        <v>0</v>
      </c>
      <c r="AJ369" s="121">
        <f t="shared" si="94"/>
        <v>0</v>
      </c>
    </row>
    <row r="370" spans="1:36">
      <c r="A370" s="6">
        <v>107</v>
      </c>
      <c r="B370" s="154" t="s">
        <v>415</v>
      </c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  <c r="AA370" s="154"/>
      <c r="AB370" s="155" t="s">
        <v>416</v>
      </c>
      <c r="AC370" s="155"/>
      <c r="AD370" s="155"/>
      <c r="AE370" s="155"/>
      <c r="AF370" s="11"/>
      <c r="AG370" s="121">
        <f t="shared" si="94"/>
        <v>0</v>
      </c>
      <c r="AH370" s="121">
        <f t="shared" si="94"/>
        <v>0</v>
      </c>
      <c r="AI370" s="121">
        <f t="shared" si="94"/>
        <v>0</v>
      </c>
      <c r="AJ370" s="121">
        <f t="shared" si="94"/>
        <v>0</v>
      </c>
    </row>
    <row r="371" spans="1:36">
      <c r="A371" s="6">
        <v>108</v>
      </c>
      <c r="B371" s="154" t="s">
        <v>417</v>
      </c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  <c r="AA371" s="154"/>
      <c r="AB371" s="155" t="s">
        <v>418</v>
      </c>
      <c r="AC371" s="155"/>
      <c r="AD371" s="155"/>
      <c r="AE371" s="155"/>
      <c r="AF371" s="11"/>
      <c r="AG371" s="121">
        <f t="shared" si="94"/>
        <v>0</v>
      </c>
      <c r="AH371" s="121">
        <f t="shared" si="94"/>
        <v>0</v>
      </c>
      <c r="AI371" s="121">
        <f t="shared" si="94"/>
        <v>0</v>
      </c>
      <c r="AJ371" s="121">
        <f t="shared" si="94"/>
        <v>0</v>
      </c>
    </row>
    <row r="372" spans="1:36" s="140" customFormat="1">
      <c r="A372" s="144">
        <v>109</v>
      </c>
      <c r="B372" s="157" t="s">
        <v>419</v>
      </c>
      <c r="C372" s="157"/>
      <c r="D372" s="157"/>
      <c r="E372" s="157"/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57"/>
      <c r="Z372" s="157"/>
      <c r="AA372" s="157"/>
      <c r="AB372" s="158" t="s">
        <v>420</v>
      </c>
      <c r="AC372" s="158"/>
      <c r="AD372" s="158"/>
      <c r="AE372" s="158"/>
      <c r="AF372" s="145"/>
      <c r="AG372" s="147">
        <f t="shared" si="94"/>
        <v>14926</v>
      </c>
      <c r="AH372" s="147">
        <f t="shared" si="94"/>
        <v>14926</v>
      </c>
      <c r="AI372" s="147">
        <f t="shared" si="94"/>
        <v>0</v>
      </c>
      <c r="AJ372" s="147">
        <f t="shared" si="94"/>
        <v>0</v>
      </c>
    </row>
    <row r="373" spans="1:36">
      <c r="A373" s="6">
        <v>110</v>
      </c>
      <c r="B373" s="154" t="s">
        <v>421</v>
      </c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4"/>
      <c r="AA373" s="154"/>
      <c r="AB373" s="155" t="s">
        <v>422</v>
      </c>
      <c r="AC373" s="155"/>
      <c r="AD373" s="155"/>
      <c r="AE373" s="155"/>
      <c r="AF373" s="11"/>
      <c r="AG373" s="121">
        <f t="shared" si="94"/>
        <v>0</v>
      </c>
      <c r="AH373" s="121">
        <f t="shared" si="94"/>
        <v>0</v>
      </c>
      <c r="AI373" s="121">
        <f t="shared" si="94"/>
        <v>0</v>
      </c>
      <c r="AJ373" s="121">
        <f t="shared" si="94"/>
        <v>0</v>
      </c>
    </row>
    <row r="374" spans="1:36">
      <c r="A374" s="6">
        <v>111</v>
      </c>
      <c r="B374" s="154" t="s">
        <v>423</v>
      </c>
      <c r="C374" s="154"/>
      <c r="D374" s="154"/>
      <c r="E374" s="154"/>
      <c r="F374" s="154"/>
      <c r="G374" s="154"/>
      <c r="H374" s="154"/>
      <c r="I374" s="154"/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154"/>
      <c r="AA374" s="154"/>
      <c r="AB374" s="155" t="s">
        <v>424</v>
      </c>
      <c r="AC374" s="155"/>
      <c r="AD374" s="155"/>
      <c r="AE374" s="155"/>
      <c r="AF374" s="11"/>
      <c r="AG374" s="121">
        <f t="shared" si="94"/>
        <v>0</v>
      </c>
      <c r="AH374" s="121">
        <f t="shared" si="94"/>
        <v>0</v>
      </c>
      <c r="AI374" s="121">
        <f t="shared" si="94"/>
        <v>0</v>
      </c>
      <c r="AJ374" s="121">
        <f t="shared" si="94"/>
        <v>0</v>
      </c>
    </row>
    <row r="375" spans="1:36">
      <c r="A375" s="6">
        <v>112</v>
      </c>
      <c r="B375" s="154" t="s">
        <v>425</v>
      </c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154"/>
      <c r="AA375" s="154"/>
      <c r="AB375" s="155" t="s">
        <v>426</v>
      </c>
      <c r="AC375" s="155"/>
      <c r="AD375" s="155"/>
      <c r="AE375" s="155"/>
      <c r="AF375" s="11"/>
      <c r="AG375" s="121">
        <f t="shared" si="94"/>
        <v>0</v>
      </c>
      <c r="AH375" s="121">
        <f t="shared" si="94"/>
        <v>0</v>
      </c>
      <c r="AI375" s="121">
        <f t="shared" si="94"/>
        <v>0</v>
      </c>
      <c r="AJ375" s="121">
        <f t="shared" si="94"/>
        <v>0</v>
      </c>
    </row>
    <row r="376" spans="1:36">
      <c r="A376" s="6">
        <v>113</v>
      </c>
      <c r="B376" s="154" t="s">
        <v>427</v>
      </c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154"/>
      <c r="AA376" s="154"/>
      <c r="AB376" s="155" t="s">
        <v>428</v>
      </c>
      <c r="AC376" s="155"/>
      <c r="AD376" s="155"/>
      <c r="AE376" s="155"/>
      <c r="AF376" s="11"/>
      <c r="AG376" s="121">
        <f t="shared" si="94"/>
        <v>0</v>
      </c>
      <c r="AH376" s="121">
        <f t="shared" si="94"/>
        <v>0</v>
      </c>
      <c r="AI376" s="121">
        <f t="shared" si="94"/>
        <v>0</v>
      </c>
      <c r="AJ376" s="121">
        <f t="shared" si="94"/>
        <v>0</v>
      </c>
    </row>
    <row r="377" spans="1:36">
      <c r="A377" s="6">
        <v>114</v>
      </c>
      <c r="B377" s="154" t="s">
        <v>429</v>
      </c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  <c r="AA377" s="154"/>
      <c r="AB377" s="155" t="s">
        <v>430</v>
      </c>
      <c r="AC377" s="155"/>
      <c r="AD377" s="155"/>
      <c r="AE377" s="155"/>
      <c r="AF377" s="11"/>
      <c r="AG377" s="121">
        <f t="shared" si="94"/>
        <v>0</v>
      </c>
      <c r="AH377" s="121">
        <f t="shared" si="94"/>
        <v>0</v>
      </c>
      <c r="AI377" s="121">
        <f t="shared" si="94"/>
        <v>0</v>
      </c>
      <c r="AJ377" s="121">
        <f t="shared" si="94"/>
        <v>0</v>
      </c>
    </row>
    <row r="378" spans="1:36">
      <c r="A378" s="6">
        <v>115</v>
      </c>
      <c r="B378" s="154" t="s">
        <v>746</v>
      </c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  <c r="AA378" s="154"/>
      <c r="AB378" s="155" t="s">
        <v>431</v>
      </c>
      <c r="AC378" s="155"/>
      <c r="AD378" s="155"/>
      <c r="AE378" s="155"/>
      <c r="AF378" s="2"/>
      <c r="AG378" s="121">
        <f t="shared" si="94"/>
        <v>0</v>
      </c>
      <c r="AH378" s="121">
        <f t="shared" si="94"/>
        <v>0</v>
      </c>
      <c r="AI378" s="121">
        <f t="shared" si="94"/>
        <v>0</v>
      </c>
      <c r="AJ378" s="121">
        <f t="shared" si="94"/>
        <v>0</v>
      </c>
    </row>
    <row r="379" spans="1:36">
      <c r="A379" s="6">
        <v>116</v>
      </c>
      <c r="B379" s="154" t="s">
        <v>747</v>
      </c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4"/>
      <c r="AA379" s="154"/>
      <c r="AB379" s="155" t="s">
        <v>432</v>
      </c>
      <c r="AC379" s="155"/>
      <c r="AD379" s="155"/>
      <c r="AE379" s="155"/>
      <c r="AF379" s="2"/>
      <c r="AG379" s="121">
        <f t="shared" si="94"/>
        <v>14926</v>
      </c>
      <c r="AH379" s="121">
        <f t="shared" si="94"/>
        <v>14926</v>
      </c>
      <c r="AI379" s="121">
        <f t="shared" si="94"/>
        <v>0</v>
      </c>
      <c r="AJ379" s="121">
        <f t="shared" si="94"/>
        <v>0</v>
      </c>
    </row>
    <row r="380" spans="1:36">
      <c r="A380" s="6">
        <v>117</v>
      </c>
      <c r="B380" s="154" t="s">
        <v>433</v>
      </c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4"/>
      <c r="AA380" s="154"/>
      <c r="AB380" s="155" t="s">
        <v>434</v>
      </c>
      <c r="AC380" s="155"/>
      <c r="AD380" s="155"/>
      <c r="AE380" s="155"/>
      <c r="AF380" s="11"/>
      <c r="AG380" s="121">
        <f t="shared" si="94"/>
        <v>0</v>
      </c>
      <c r="AH380" s="121">
        <f t="shared" si="94"/>
        <v>0</v>
      </c>
      <c r="AI380" s="121">
        <f t="shared" si="94"/>
        <v>0</v>
      </c>
      <c r="AJ380" s="121">
        <f t="shared" si="94"/>
        <v>0</v>
      </c>
    </row>
    <row r="381" spans="1:36">
      <c r="A381" s="6">
        <v>118</v>
      </c>
      <c r="B381" s="156" t="s">
        <v>435</v>
      </c>
      <c r="C381" s="156"/>
      <c r="D381" s="156"/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  <c r="Z381" s="156"/>
      <c r="AA381" s="156"/>
      <c r="AB381" s="155" t="s">
        <v>436</v>
      </c>
      <c r="AC381" s="155"/>
      <c r="AD381" s="155"/>
      <c r="AE381" s="155"/>
      <c r="AF381" s="11"/>
      <c r="AG381" s="121">
        <f t="shared" si="94"/>
        <v>0</v>
      </c>
      <c r="AH381" s="121">
        <f t="shared" si="94"/>
        <v>0</v>
      </c>
      <c r="AI381" s="121">
        <f t="shared" si="94"/>
        <v>0</v>
      </c>
      <c r="AJ381" s="121">
        <f t="shared" si="94"/>
        <v>0</v>
      </c>
    </row>
    <row r="382" spans="1:36">
      <c r="A382" s="6">
        <v>119</v>
      </c>
      <c r="B382" s="154" t="s">
        <v>437</v>
      </c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154"/>
      <c r="AA382" s="154"/>
      <c r="AB382" s="155" t="s">
        <v>438</v>
      </c>
      <c r="AC382" s="155"/>
      <c r="AD382" s="155"/>
      <c r="AE382" s="155"/>
      <c r="AF382" s="11"/>
      <c r="AG382" s="121">
        <f t="shared" si="94"/>
        <v>0</v>
      </c>
      <c r="AH382" s="121">
        <f t="shared" si="94"/>
        <v>0</v>
      </c>
      <c r="AI382" s="121">
        <f t="shared" si="94"/>
        <v>0</v>
      </c>
      <c r="AJ382" s="121">
        <f t="shared" si="94"/>
        <v>0</v>
      </c>
    </row>
    <row r="383" spans="1:36">
      <c r="A383" s="6">
        <v>120</v>
      </c>
      <c r="B383" s="154" t="s">
        <v>439</v>
      </c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154"/>
      <c r="AA383" s="154"/>
      <c r="AB383" s="155" t="s">
        <v>440</v>
      </c>
      <c r="AC383" s="155"/>
      <c r="AD383" s="155"/>
      <c r="AE383" s="155"/>
      <c r="AF383" s="11"/>
      <c r="AG383" s="121">
        <f t="shared" si="94"/>
        <v>0</v>
      </c>
      <c r="AH383" s="121">
        <f t="shared" si="94"/>
        <v>0</v>
      </c>
      <c r="AI383" s="121">
        <f t="shared" si="94"/>
        <v>0</v>
      </c>
      <c r="AJ383" s="121">
        <f t="shared" si="94"/>
        <v>0</v>
      </c>
    </row>
    <row r="384" spans="1:36">
      <c r="A384" s="6">
        <v>121</v>
      </c>
      <c r="B384" s="154" t="s">
        <v>441</v>
      </c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4"/>
      <c r="AA384" s="154"/>
      <c r="AB384" s="155" t="s">
        <v>442</v>
      </c>
      <c r="AC384" s="155"/>
      <c r="AD384" s="155"/>
      <c r="AE384" s="155"/>
      <c r="AF384" s="11"/>
      <c r="AG384" s="121">
        <f t="shared" si="94"/>
        <v>0</v>
      </c>
      <c r="AH384" s="121">
        <f t="shared" si="94"/>
        <v>0</v>
      </c>
      <c r="AI384" s="121">
        <f t="shared" si="94"/>
        <v>0</v>
      </c>
      <c r="AJ384" s="121">
        <f t="shared" si="94"/>
        <v>0</v>
      </c>
    </row>
    <row r="385" spans="1:36">
      <c r="A385" s="6">
        <v>122</v>
      </c>
      <c r="B385" s="154" t="s">
        <v>748</v>
      </c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4"/>
      <c r="AA385" s="154"/>
      <c r="AB385" s="155" t="s">
        <v>443</v>
      </c>
      <c r="AC385" s="155"/>
      <c r="AD385" s="155"/>
      <c r="AE385" s="155"/>
      <c r="AF385" s="2"/>
      <c r="AG385" s="121">
        <f t="shared" si="94"/>
        <v>0</v>
      </c>
      <c r="AH385" s="121">
        <f t="shared" si="94"/>
        <v>0</v>
      </c>
      <c r="AI385" s="121">
        <f t="shared" si="94"/>
        <v>0</v>
      </c>
      <c r="AJ385" s="121">
        <f t="shared" si="94"/>
        <v>0</v>
      </c>
    </row>
    <row r="386" spans="1:36">
      <c r="A386" s="6">
        <v>123</v>
      </c>
      <c r="B386" s="156" t="s">
        <v>444</v>
      </c>
      <c r="C386" s="156"/>
      <c r="D386" s="156"/>
      <c r="E386" s="156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  <c r="AA386" s="156"/>
      <c r="AB386" s="155" t="s">
        <v>445</v>
      </c>
      <c r="AC386" s="155"/>
      <c r="AD386" s="155"/>
      <c r="AE386" s="155"/>
      <c r="AF386" s="3"/>
      <c r="AG386" s="121">
        <f t="shared" si="94"/>
        <v>0</v>
      </c>
      <c r="AH386" s="121">
        <f t="shared" si="94"/>
        <v>0</v>
      </c>
      <c r="AI386" s="121">
        <f t="shared" si="94"/>
        <v>0</v>
      </c>
      <c r="AJ386" s="121">
        <f t="shared" si="94"/>
        <v>0</v>
      </c>
    </row>
    <row r="387" spans="1:36">
      <c r="A387" s="6">
        <v>124</v>
      </c>
      <c r="B387" s="156" t="s">
        <v>446</v>
      </c>
      <c r="C387" s="156"/>
      <c r="D387" s="156"/>
      <c r="E387" s="156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  <c r="AA387" s="156"/>
      <c r="AB387" s="155" t="s">
        <v>447</v>
      </c>
      <c r="AC387" s="155"/>
      <c r="AD387" s="155"/>
      <c r="AE387" s="155"/>
      <c r="AF387" s="3"/>
      <c r="AG387" s="121">
        <f t="shared" si="94"/>
        <v>0</v>
      </c>
      <c r="AH387" s="121">
        <f t="shared" si="94"/>
        <v>0</v>
      </c>
      <c r="AI387" s="121">
        <f t="shared" si="94"/>
        <v>0</v>
      </c>
      <c r="AJ387" s="121">
        <f t="shared" si="94"/>
        <v>0</v>
      </c>
    </row>
    <row r="388" spans="1:36">
      <c r="A388" s="5">
        <v>125</v>
      </c>
      <c r="B388" s="152" t="s">
        <v>749</v>
      </c>
      <c r="C388" s="152"/>
      <c r="D388" s="152"/>
      <c r="E388" s="152"/>
      <c r="F388" s="152"/>
      <c r="G388" s="152"/>
      <c r="H388" s="152"/>
      <c r="I388" s="152"/>
      <c r="J388" s="152"/>
      <c r="K388" s="152"/>
      <c r="L388" s="152"/>
      <c r="M388" s="152"/>
      <c r="N388" s="152"/>
      <c r="O388" s="152"/>
      <c r="P388" s="152"/>
      <c r="Q388" s="152"/>
      <c r="R388" s="152"/>
      <c r="S388" s="152"/>
      <c r="T388" s="152"/>
      <c r="U388" s="152"/>
      <c r="V388" s="152"/>
      <c r="W388" s="152"/>
      <c r="X388" s="152"/>
      <c r="Y388" s="152"/>
      <c r="Z388" s="152"/>
      <c r="AA388" s="152"/>
      <c r="AB388" s="153" t="s">
        <v>448</v>
      </c>
      <c r="AC388" s="153"/>
      <c r="AD388" s="153"/>
      <c r="AE388" s="153"/>
      <c r="AF388" s="2"/>
      <c r="AG388" s="127">
        <f t="shared" si="94"/>
        <v>14926</v>
      </c>
      <c r="AH388" s="127">
        <f t="shared" si="94"/>
        <v>14926</v>
      </c>
      <c r="AI388" s="127">
        <f t="shared" si="94"/>
        <v>0</v>
      </c>
      <c r="AJ388" s="127">
        <f t="shared" si="94"/>
        <v>0</v>
      </c>
    </row>
    <row r="389" spans="1:36">
      <c r="A389" s="11">
        <v>126</v>
      </c>
      <c r="B389" s="117"/>
      <c r="C389" s="172" t="s">
        <v>750</v>
      </c>
      <c r="D389" s="173"/>
      <c r="E389" s="173"/>
      <c r="F389" s="173"/>
      <c r="G389" s="173"/>
      <c r="H389" s="173"/>
      <c r="I389" s="173"/>
      <c r="J389" s="173"/>
      <c r="K389" s="174"/>
      <c r="L389" s="122"/>
      <c r="M389" s="122"/>
      <c r="N389" s="122"/>
      <c r="O389" s="122"/>
      <c r="P389" s="122"/>
      <c r="Q389" s="122"/>
      <c r="R389" s="122"/>
      <c r="S389" s="122"/>
      <c r="T389" s="122"/>
      <c r="U389" s="122"/>
      <c r="V389" s="122"/>
      <c r="W389" s="122"/>
      <c r="X389" s="122"/>
      <c r="Y389" s="122"/>
      <c r="Z389" s="122"/>
      <c r="AA389" s="122"/>
      <c r="AB389" s="122"/>
      <c r="AC389" s="122" t="s">
        <v>751</v>
      </c>
      <c r="AD389" s="117"/>
      <c r="AE389" s="117"/>
      <c r="AF389" s="117"/>
      <c r="AG389" s="127">
        <f t="shared" si="94"/>
        <v>239249</v>
      </c>
      <c r="AH389" s="127">
        <f t="shared" si="94"/>
        <v>164738</v>
      </c>
      <c r="AI389" s="127">
        <f t="shared" si="94"/>
        <v>74511</v>
      </c>
      <c r="AJ389" s="127">
        <f t="shared" si="94"/>
        <v>0</v>
      </c>
    </row>
  </sheetData>
  <mergeCells count="1055">
    <mergeCell ref="B388:AA388"/>
    <mergeCell ref="AB388:AE388"/>
    <mergeCell ref="C389:K389"/>
    <mergeCell ref="B385:AA385"/>
    <mergeCell ref="AB385:AE385"/>
    <mergeCell ref="B386:AA386"/>
    <mergeCell ref="AB386:AE386"/>
    <mergeCell ref="B387:AA387"/>
    <mergeCell ref="AB387:AE387"/>
    <mergeCell ref="B382:AA382"/>
    <mergeCell ref="AB382:AE382"/>
    <mergeCell ref="B383:AA383"/>
    <mergeCell ref="AB383:AE383"/>
    <mergeCell ref="B384:AA384"/>
    <mergeCell ref="AB384:AE384"/>
    <mergeCell ref="B379:AA379"/>
    <mergeCell ref="AB379:AE379"/>
    <mergeCell ref="B380:AA380"/>
    <mergeCell ref="AB380:AE380"/>
    <mergeCell ref="B381:AA381"/>
    <mergeCell ref="AB381:AE381"/>
    <mergeCell ref="B376:AA376"/>
    <mergeCell ref="AB376:AE376"/>
    <mergeCell ref="B377:AA377"/>
    <mergeCell ref="AB377:AE377"/>
    <mergeCell ref="B378:AA378"/>
    <mergeCell ref="AB378:AE378"/>
    <mergeCell ref="B373:AA373"/>
    <mergeCell ref="AB373:AE373"/>
    <mergeCell ref="B374:AA374"/>
    <mergeCell ref="AB374:AE374"/>
    <mergeCell ref="B375:AA375"/>
    <mergeCell ref="AB375:AE375"/>
    <mergeCell ref="B370:AA370"/>
    <mergeCell ref="AB370:AE370"/>
    <mergeCell ref="B371:AA371"/>
    <mergeCell ref="AB371:AE371"/>
    <mergeCell ref="B372:AA372"/>
    <mergeCell ref="AB372:AE372"/>
    <mergeCell ref="B367:AA367"/>
    <mergeCell ref="AB367:AE367"/>
    <mergeCell ref="B368:AA368"/>
    <mergeCell ref="AB368:AE368"/>
    <mergeCell ref="B369:AA369"/>
    <mergeCell ref="AB369:AE369"/>
    <mergeCell ref="B364:AA364"/>
    <mergeCell ref="AB364:AE364"/>
    <mergeCell ref="B365:AA365"/>
    <mergeCell ref="AB365:AE365"/>
    <mergeCell ref="B366:AA366"/>
    <mergeCell ref="AB366:AE366"/>
    <mergeCell ref="B361:AA361"/>
    <mergeCell ref="AB361:AE361"/>
    <mergeCell ref="B362:AA362"/>
    <mergeCell ref="AB362:AE362"/>
    <mergeCell ref="B363:AA363"/>
    <mergeCell ref="AB363:AE363"/>
    <mergeCell ref="A358:B358"/>
    <mergeCell ref="C358:AB358"/>
    <mergeCell ref="AC358:AF358"/>
    <mergeCell ref="B359:AA359"/>
    <mergeCell ref="AB359:AE359"/>
    <mergeCell ref="B360:AA360"/>
    <mergeCell ref="AB360:AE360"/>
    <mergeCell ref="A356:B356"/>
    <mergeCell ref="C356:AB356"/>
    <mergeCell ref="AC356:AF356"/>
    <mergeCell ref="A357:B357"/>
    <mergeCell ref="C357:AB357"/>
    <mergeCell ref="AC357:AF357"/>
    <mergeCell ref="A354:B354"/>
    <mergeCell ref="C354:AB354"/>
    <mergeCell ref="AC354:AF354"/>
    <mergeCell ref="A355:B355"/>
    <mergeCell ref="C355:AB355"/>
    <mergeCell ref="AC355:AF355"/>
    <mergeCell ref="A352:B352"/>
    <mergeCell ref="C352:AB352"/>
    <mergeCell ref="AC352:AF352"/>
    <mergeCell ref="A353:B353"/>
    <mergeCell ref="C353:AB353"/>
    <mergeCell ref="AC353:AF353"/>
    <mergeCell ref="A350:B350"/>
    <mergeCell ref="C350:AB350"/>
    <mergeCell ref="AC350:AF350"/>
    <mergeCell ref="A351:B351"/>
    <mergeCell ref="C351:AB351"/>
    <mergeCell ref="AC351:AF351"/>
    <mergeCell ref="A348:B348"/>
    <mergeCell ref="C348:AB348"/>
    <mergeCell ref="AC348:AF348"/>
    <mergeCell ref="A349:B349"/>
    <mergeCell ref="C349:AB349"/>
    <mergeCell ref="AC349:AF349"/>
    <mergeCell ref="A346:B346"/>
    <mergeCell ref="C346:AB346"/>
    <mergeCell ref="AC346:AF346"/>
    <mergeCell ref="A347:B347"/>
    <mergeCell ref="C347:AB347"/>
    <mergeCell ref="AC347:AF347"/>
    <mergeCell ref="A344:B344"/>
    <mergeCell ref="C344:AB344"/>
    <mergeCell ref="AC344:AF344"/>
    <mergeCell ref="A345:B345"/>
    <mergeCell ref="C345:AB345"/>
    <mergeCell ref="AC345:AF345"/>
    <mergeCell ref="A342:B342"/>
    <mergeCell ref="C342:AB342"/>
    <mergeCell ref="AC342:AF342"/>
    <mergeCell ref="A343:B343"/>
    <mergeCell ref="C343:AB343"/>
    <mergeCell ref="AC343:AF343"/>
    <mergeCell ref="A340:B340"/>
    <mergeCell ref="C340:AB340"/>
    <mergeCell ref="AC340:AF340"/>
    <mergeCell ref="A341:B341"/>
    <mergeCell ref="C341:AB341"/>
    <mergeCell ref="AC341:AF341"/>
    <mergeCell ref="A338:B338"/>
    <mergeCell ref="C338:AB338"/>
    <mergeCell ref="AC338:AF338"/>
    <mergeCell ref="A339:B339"/>
    <mergeCell ref="C339:AB339"/>
    <mergeCell ref="AC339:AF339"/>
    <mergeCell ref="A336:B336"/>
    <mergeCell ref="C336:AB336"/>
    <mergeCell ref="AC336:AF336"/>
    <mergeCell ref="A337:B337"/>
    <mergeCell ref="C337:AB337"/>
    <mergeCell ref="AC337:AF337"/>
    <mergeCell ref="A334:B334"/>
    <mergeCell ref="C334:AB334"/>
    <mergeCell ref="AC334:AF334"/>
    <mergeCell ref="A335:B335"/>
    <mergeCell ref="C335:AB335"/>
    <mergeCell ref="AC335:AF335"/>
    <mergeCell ref="A332:B332"/>
    <mergeCell ref="C332:AB332"/>
    <mergeCell ref="AC332:AF332"/>
    <mergeCell ref="A333:B333"/>
    <mergeCell ref="C333:AB333"/>
    <mergeCell ref="AC333:AF333"/>
    <mergeCell ref="A330:B330"/>
    <mergeCell ref="C330:AB330"/>
    <mergeCell ref="AC330:AF330"/>
    <mergeCell ref="A331:B331"/>
    <mergeCell ref="C331:AB331"/>
    <mergeCell ref="AC331:AF331"/>
    <mergeCell ref="A328:B328"/>
    <mergeCell ref="C328:AB328"/>
    <mergeCell ref="AC328:AF328"/>
    <mergeCell ref="A329:B329"/>
    <mergeCell ref="C329:AB329"/>
    <mergeCell ref="AC329:AF329"/>
    <mergeCell ref="A326:B326"/>
    <mergeCell ref="C326:AB326"/>
    <mergeCell ref="AC326:AF326"/>
    <mergeCell ref="A327:B327"/>
    <mergeCell ref="C327:AB327"/>
    <mergeCell ref="AC327:AF327"/>
    <mergeCell ref="A324:B324"/>
    <mergeCell ref="C324:AB324"/>
    <mergeCell ref="AC324:AF324"/>
    <mergeCell ref="A325:B325"/>
    <mergeCell ref="C325:AB325"/>
    <mergeCell ref="AC325:AF325"/>
    <mergeCell ref="A322:B322"/>
    <mergeCell ref="C322:AB322"/>
    <mergeCell ref="AC322:AF322"/>
    <mergeCell ref="A323:B323"/>
    <mergeCell ref="C323:AB323"/>
    <mergeCell ref="AC323:AF323"/>
    <mergeCell ref="A320:B320"/>
    <mergeCell ref="C320:AB320"/>
    <mergeCell ref="AC320:AF320"/>
    <mergeCell ref="A321:B321"/>
    <mergeCell ref="C321:AB321"/>
    <mergeCell ref="AC321:AF321"/>
    <mergeCell ref="A318:B318"/>
    <mergeCell ref="C318:AB318"/>
    <mergeCell ref="AC318:AF318"/>
    <mergeCell ref="A319:B319"/>
    <mergeCell ref="C319:AB319"/>
    <mergeCell ref="AC319:AF319"/>
    <mergeCell ref="A316:B316"/>
    <mergeCell ref="C316:AB316"/>
    <mergeCell ref="AC316:AF316"/>
    <mergeCell ref="A317:B317"/>
    <mergeCell ref="C317:AB317"/>
    <mergeCell ref="AC317:AF317"/>
    <mergeCell ref="A314:B314"/>
    <mergeCell ref="C314:AB314"/>
    <mergeCell ref="AC314:AF314"/>
    <mergeCell ref="A315:B315"/>
    <mergeCell ref="C315:AB315"/>
    <mergeCell ref="AC315:AF315"/>
    <mergeCell ref="A312:B312"/>
    <mergeCell ref="C312:AB312"/>
    <mergeCell ref="AC312:AF312"/>
    <mergeCell ref="A313:B313"/>
    <mergeCell ref="C313:AB313"/>
    <mergeCell ref="AC313:AF313"/>
    <mergeCell ref="A310:B310"/>
    <mergeCell ref="C310:AB310"/>
    <mergeCell ref="AC310:AF310"/>
    <mergeCell ref="A311:B311"/>
    <mergeCell ref="C311:AB311"/>
    <mergeCell ref="AC311:AF311"/>
    <mergeCell ref="A308:B308"/>
    <mergeCell ref="C308:AB308"/>
    <mergeCell ref="AC308:AF308"/>
    <mergeCell ref="A309:B309"/>
    <mergeCell ref="C309:AB309"/>
    <mergeCell ref="AC309:AF309"/>
    <mergeCell ref="A306:B306"/>
    <mergeCell ref="C306:AB306"/>
    <mergeCell ref="AC306:AF306"/>
    <mergeCell ref="A307:B307"/>
    <mergeCell ref="C307:AB307"/>
    <mergeCell ref="AC307:AF307"/>
    <mergeCell ref="A304:B304"/>
    <mergeCell ref="C304:AB304"/>
    <mergeCell ref="AC304:AF304"/>
    <mergeCell ref="A305:B305"/>
    <mergeCell ref="C305:AB305"/>
    <mergeCell ref="AC305:AF305"/>
    <mergeCell ref="A302:B302"/>
    <mergeCell ref="C302:AB302"/>
    <mergeCell ref="AC302:AF302"/>
    <mergeCell ref="A303:B303"/>
    <mergeCell ref="C303:AB303"/>
    <mergeCell ref="AC303:AF303"/>
    <mergeCell ref="A300:B300"/>
    <mergeCell ref="C300:AB300"/>
    <mergeCell ref="AC300:AF300"/>
    <mergeCell ref="A301:B301"/>
    <mergeCell ref="C301:AB301"/>
    <mergeCell ref="AC301:AF301"/>
    <mergeCell ref="A298:B298"/>
    <mergeCell ref="C298:AB298"/>
    <mergeCell ref="AC298:AF298"/>
    <mergeCell ref="A299:B299"/>
    <mergeCell ref="C299:AB299"/>
    <mergeCell ref="AC299:AF299"/>
    <mergeCell ref="A296:B296"/>
    <mergeCell ref="C296:AB296"/>
    <mergeCell ref="AC296:AF296"/>
    <mergeCell ref="A297:B297"/>
    <mergeCell ref="C297:AB297"/>
    <mergeCell ref="AC297:AF297"/>
    <mergeCell ref="A294:B294"/>
    <mergeCell ref="C294:AB294"/>
    <mergeCell ref="AC294:AF294"/>
    <mergeCell ref="A295:B295"/>
    <mergeCell ref="C295:AB295"/>
    <mergeCell ref="AC295:AF295"/>
    <mergeCell ref="A292:B292"/>
    <mergeCell ref="C292:AB292"/>
    <mergeCell ref="AC292:AF292"/>
    <mergeCell ref="A293:B293"/>
    <mergeCell ref="C293:AB293"/>
    <mergeCell ref="AC293:AF293"/>
    <mergeCell ref="A290:B290"/>
    <mergeCell ref="C290:AB290"/>
    <mergeCell ref="AC290:AF290"/>
    <mergeCell ref="A291:B291"/>
    <mergeCell ref="C291:AB291"/>
    <mergeCell ref="AC291:AF291"/>
    <mergeCell ref="A288:B288"/>
    <mergeCell ref="C288:AB288"/>
    <mergeCell ref="AC288:AF288"/>
    <mergeCell ref="A289:B289"/>
    <mergeCell ref="C289:AB289"/>
    <mergeCell ref="AC289:AF289"/>
    <mergeCell ref="A286:B286"/>
    <mergeCell ref="C286:AB286"/>
    <mergeCell ref="AC286:AF286"/>
    <mergeCell ref="A287:B287"/>
    <mergeCell ref="C287:AB287"/>
    <mergeCell ref="AC287:AF287"/>
    <mergeCell ref="A284:B284"/>
    <mergeCell ref="C284:AB284"/>
    <mergeCell ref="AC284:AF284"/>
    <mergeCell ref="A285:B285"/>
    <mergeCell ref="C285:AB285"/>
    <mergeCell ref="AC285:AF285"/>
    <mergeCell ref="A282:B282"/>
    <mergeCell ref="C282:AB282"/>
    <mergeCell ref="AC282:AF282"/>
    <mergeCell ref="A283:B283"/>
    <mergeCell ref="C283:AB283"/>
    <mergeCell ref="AC283:AF283"/>
    <mergeCell ref="A280:B280"/>
    <mergeCell ref="C280:AB280"/>
    <mergeCell ref="AC280:AF280"/>
    <mergeCell ref="A281:B281"/>
    <mergeCell ref="C281:AB281"/>
    <mergeCell ref="AC281:AF281"/>
    <mergeCell ref="A278:B278"/>
    <mergeCell ref="C278:AB278"/>
    <mergeCell ref="AC278:AF278"/>
    <mergeCell ref="A279:B279"/>
    <mergeCell ref="C279:AB279"/>
    <mergeCell ref="AC279:AF279"/>
    <mergeCell ref="A276:B276"/>
    <mergeCell ref="C276:AB276"/>
    <mergeCell ref="AC276:AF276"/>
    <mergeCell ref="A277:B277"/>
    <mergeCell ref="C277:AB277"/>
    <mergeCell ref="AC277:AF277"/>
    <mergeCell ref="A274:B274"/>
    <mergeCell ref="C274:AB274"/>
    <mergeCell ref="AC274:AF274"/>
    <mergeCell ref="A275:B275"/>
    <mergeCell ref="C275:AB275"/>
    <mergeCell ref="AC275:AF275"/>
    <mergeCell ref="A272:B272"/>
    <mergeCell ref="C272:AB272"/>
    <mergeCell ref="AC272:AF272"/>
    <mergeCell ref="A273:B273"/>
    <mergeCell ref="C273:AB273"/>
    <mergeCell ref="AC273:AF273"/>
    <mergeCell ref="A270:B270"/>
    <mergeCell ref="C270:AB270"/>
    <mergeCell ref="AC270:AF270"/>
    <mergeCell ref="A271:B271"/>
    <mergeCell ref="C271:AB271"/>
    <mergeCell ref="AC271:AF271"/>
    <mergeCell ref="A268:B268"/>
    <mergeCell ref="C268:AB268"/>
    <mergeCell ref="AC268:AF268"/>
    <mergeCell ref="A269:B269"/>
    <mergeCell ref="C269:AB269"/>
    <mergeCell ref="AC269:AF269"/>
    <mergeCell ref="A266:B266"/>
    <mergeCell ref="C266:AB266"/>
    <mergeCell ref="AC266:AF266"/>
    <mergeCell ref="A267:B267"/>
    <mergeCell ref="C267:AB267"/>
    <mergeCell ref="AC267:AF267"/>
    <mergeCell ref="A264:B264"/>
    <mergeCell ref="C264:AB264"/>
    <mergeCell ref="AC264:AF264"/>
    <mergeCell ref="A265:B265"/>
    <mergeCell ref="C265:AB265"/>
    <mergeCell ref="AC265:AF265"/>
    <mergeCell ref="C259:K259"/>
    <mergeCell ref="C262:E262"/>
    <mergeCell ref="AI262:AJ262"/>
    <mergeCell ref="A263:B263"/>
    <mergeCell ref="C263:AB263"/>
    <mergeCell ref="AC263:AF263"/>
    <mergeCell ref="B256:AA256"/>
    <mergeCell ref="AB256:AE256"/>
    <mergeCell ref="B257:AA257"/>
    <mergeCell ref="AB257:AE257"/>
    <mergeCell ref="B258:AA258"/>
    <mergeCell ref="AB258:AE258"/>
    <mergeCell ref="B253:AA253"/>
    <mergeCell ref="AB253:AE253"/>
    <mergeCell ref="B254:AA254"/>
    <mergeCell ref="AB254:AE254"/>
    <mergeCell ref="B255:AA255"/>
    <mergeCell ref="AB255:AE255"/>
    <mergeCell ref="B250:AA250"/>
    <mergeCell ref="AB250:AE250"/>
    <mergeCell ref="B251:AA251"/>
    <mergeCell ref="AB251:AE251"/>
    <mergeCell ref="B252:AA252"/>
    <mergeCell ref="AB252:AE252"/>
    <mergeCell ref="B247:AA247"/>
    <mergeCell ref="AB247:AE247"/>
    <mergeCell ref="B248:AA248"/>
    <mergeCell ref="AB248:AE248"/>
    <mergeCell ref="B249:AA249"/>
    <mergeCell ref="AB249:AE249"/>
    <mergeCell ref="B244:AA244"/>
    <mergeCell ref="AB244:AE244"/>
    <mergeCell ref="B245:AA245"/>
    <mergeCell ref="AB245:AE245"/>
    <mergeCell ref="B246:AA246"/>
    <mergeCell ref="AB246:AE246"/>
    <mergeCell ref="B241:AA241"/>
    <mergeCell ref="AB241:AE241"/>
    <mergeCell ref="B242:AA242"/>
    <mergeCell ref="AB242:AE242"/>
    <mergeCell ref="B243:AA243"/>
    <mergeCell ref="AB243:AE243"/>
    <mergeCell ref="B238:AA238"/>
    <mergeCell ref="AB238:AE238"/>
    <mergeCell ref="B239:AA239"/>
    <mergeCell ref="AB239:AE239"/>
    <mergeCell ref="B240:AA240"/>
    <mergeCell ref="AB240:AE240"/>
    <mergeCell ref="B235:AA235"/>
    <mergeCell ref="AB235:AE235"/>
    <mergeCell ref="B236:AA236"/>
    <mergeCell ref="AB236:AE236"/>
    <mergeCell ref="B237:AA237"/>
    <mergeCell ref="AB237:AE237"/>
    <mergeCell ref="B232:AA232"/>
    <mergeCell ref="AB232:AE232"/>
    <mergeCell ref="B233:AA233"/>
    <mergeCell ref="AB233:AE233"/>
    <mergeCell ref="B234:AA234"/>
    <mergeCell ref="AB234:AE234"/>
    <mergeCell ref="B229:AA229"/>
    <mergeCell ref="AB229:AE229"/>
    <mergeCell ref="B230:AA230"/>
    <mergeCell ref="AB230:AE230"/>
    <mergeCell ref="B231:AA231"/>
    <mergeCell ref="AB231:AE231"/>
    <mergeCell ref="A227:B227"/>
    <mergeCell ref="C227:AB227"/>
    <mergeCell ref="AC227:AF227"/>
    <mergeCell ref="A228:B228"/>
    <mergeCell ref="C228:AB228"/>
    <mergeCell ref="AC228:AF228"/>
    <mergeCell ref="A225:B225"/>
    <mergeCell ref="C225:AB225"/>
    <mergeCell ref="AC225:AF225"/>
    <mergeCell ref="A226:B226"/>
    <mergeCell ref="C226:AB226"/>
    <mergeCell ref="AC226:AF226"/>
    <mergeCell ref="A223:B223"/>
    <mergeCell ref="C223:AB223"/>
    <mergeCell ref="AC223:AF223"/>
    <mergeCell ref="A224:B224"/>
    <mergeCell ref="C224:AB224"/>
    <mergeCell ref="AC224:AF224"/>
    <mergeCell ref="A221:B221"/>
    <mergeCell ref="C221:AB221"/>
    <mergeCell ref="AC221:AF221"/>
    <mergeCell ref="A222:B222"/>
    <mergeCell ref="C222:AB222"/>
    <mergeCell ref="AC222:AF222"/>
    <mergeCell ref="A219:B219"/>
    <mergeCell ref="C219:AB219"/>
    <mergeCell ref="AC219:AF219"/>
    <mergeCell ref="A220:B220"/>
    <mergeCell ref="C220:AB220"/>
    <mergeCell ref="AC220:AF220"/>
    <mergeCell ref="A217:B217"/>
    <mergeCell ref="C217:AB217"/>
    <mergeCell ref="AC217:AF217"/>
    <mergeCell ref="A218:B218"/>
    <mergeCell ref="C218:AB218"/>
    <mergeCell ref="AC218:AF218"/>
    <mergeCell ref="A215:B215"/>
    <mergeCell ref="C215:AB215"/>
    <mergeCell ref="AC215:AF215"/>
    <mergeCell ref="A216:B216"/>
    <mergeCell ref="C216:AB216"/>
    <mergeCell ref="AC216:AF216"/>
    <mergeCell ref="A213:B213"/>
    <mergeCell ref="C213:AB213"/>
    <mergeCell ref="AC213:AF213"/>
    <mergeCell ref="A214:B214"/>
    <mergeCell ref="C214:AB214"/>
    <mergeCell ref="AC214:AF214"/>
    <mergeCell ref="A211:B211"/>
    <mergeCell ref="C211:AB211"/>
    <mergeCell ref="AC211:AF211"/>
    <mergeCell ref="A212:B212"/>
    <mergeCell ref="C212:AB212"/>
    <mergeCell ref="AC212:AF212"/>
    <mergeCell ref="A209:B209"/>
    <mergeCell ref="C209:AB209"/>
    <mergeCell ref="AC209:AF209"/>
    <mergeCell ref="A210:B210"/>
    <mergeCell ref="C210:AB210"/>
    <mergeCell ref="AC210:AF210"/>
    <mergeCell ref="A207:B207"/>
    <mergeCell ref="C207:AB207"/>
    <mergeCell ref="AC207:AF207"/>
    <mergeCell ref="A208:B208"/>
    <mergeCell ref="C208:AB208"/>
    <mergeCell ref="AC208:AF208"/>
    <mergeCell ref="A205:B205"/>
    <mergeCell ref="C205:AB205"/>
    <mergeCell ref="AC205:AF205"/>
    <mergeCell ref="A206:B206"/>
    <mergeCell ref="C206:AB206"/>
    <mergeCell ref="AC206:AF206"/>
    <mergeCell ref="A203:B203"/>
    <mergeCell ref="C203:AB203"/>
    <mergeCell ref="AC203:AF203"/>
    <mergeCell ref="A204:B204"/>
    <mergeCell ref="C204:AB204"/>
    <mergeCell ref="AC204:AF204"/>
    <mergeCell ref="A201:B201"/>
    <mergeCell ref="C201:AB201"/>
    <mergeCell ref="AC201:AF201"/>
    <mergeCell ref="A202:B202"/>
    <mergeCell ref="C202:AB202"/>
    <mergeCell ref="AC202:AF202"/>
    <mergeCell ref="A199:B199"/>
    <mergeCell ref="C199:AB199"/>
    <mergeCell ref="AC199:AF199"/>
    <mergeCell ref="A200:B200"/>
    <mergeCell ref="C200:AB200"/>
    <mergeCell ref="AC200:AF200"/>
    <mergeCell ref="A197:B197"/>
    <mergeCell ref="C197:AB197"/>
    <mergeCell ref="AC197:AF197"/>
    <mergeCell ref="A198:B198"/>
    <mergeCell ref="C198:AB198"/>
    <mergeCell ref="AC198:AF198"/>
    <mergeCell ref="A195:B195"/>
    <mergeCell ref="C195:AB195"/>
    <mergeCell ref="AC195:AF195"/>
    <mergeCell ref="A196:B196"/>
    <mergeCell ref="C196:AB196"/>
    <mergeCell ref="AC196:AF196"/>
    <mergeCell ref="A193:B193"/>
    <mergeCell ref="C193:AB193"/>
    <mergeCell ref="AC193:AF193"/>
    <mergeCell ref="A194:B194"/>
    <mergeCell ref="C194:AB194"/>
    <mergeCell ref="AC194:AF194"/>
    <mergeCell ref="A191:B191"/>
    <mergeCell ref="C191:AB191"/>
    <mergeCell ref="AC191:AF191"/>
    <mergeCell ref="A192:B192"/>
    <mergeCell ref="C192:AB192"/>
    <mergeCell ref="AC192:AF192"/>
    <mergeCell ref="A189:B189"/>
    <mergeCell ref="C189:AB189"/>
    <mergeCell ref="AC189:AF189"/>
    <mergeCell ref="A190:B190"/>
    <mergeCell ref="C190:AB190"/>
    <mergeCell ref="AC190:AF190"/>
    <mergeCell ref="A187:B187"/>
    <mergeCell ref="C187:AB187"/>
    <mergeCell ref="AC187:AF187"/>
    <mergeCell ref="A188:B188"/>
    <mergeCell ref="C188:AB188"/>
    <mergeCell ref="AC188:AF188"/>
    <mergeCell ref="A185:B185"/>
    <mergeCell ref="C185:AB185"/>
    <mergeCell ref="AC185:AF185"/>
    <mergeCell ref="A186:B186"/>
    <mergeCell ref="C186:AB186"/>
    <mergeCell ref="AC186:AF186"/>
    <mergeCell ref="A183:B183"/>
    <mergeCell ref="C183:AB183"/>
    <mergeCell ref="AC183:AF183"/>
    <mergeCell ref="A184:B184"/>
    <mergeCell ref="C184:AB184"/>
    <mergeCell ref="AC184:AF184"/>
    <mergeCell ref="A181:B181"/>
    <mergeCell ref="C181:AB181"/>
    <mergeCell ref="AC181:AF181"/>
    <mergeCell ref="A182:B182"/>
    <mergeCell ref="C182:AB182"/>
    <mergeCell ref="AC182:AF182"/>
    <mergeCell ref="A179:B179"/>
    <mergeCell ref="C179:AB179"/>
    <mergeCell ref="AC179:AF179"/>
    <mergeCell ref="A180:B180"/>
    <mergeCell ref="C180:AB180"/>
    <mergeCell ref="AC180:AF180"/>
    <mergeCell ref="A177:B177"/>
    <mergeCell ref="C177:AB177"/>
    <mergeCell ref="AC177:AF177"/>
    <mergeCell ref="A178:B178"/>
    <mergeCell ref="C178:AB178"/>
    <mergeCell ref="AC178:AF178"/>
    <mergeCell ref="A175:B175"/>
    <mergeCell ref="C175:AB175"/>
    <mergeCell ref="AC175:AF175"/>
    <mergeCell ref="A176:B176"/>
    <mergeCell ref="C176:AB176"/>
    <mergeCell ref="AC176:AF176"/>
    <mergeCell ref="A173:B173"/>
    <mergeCell ref="C173:AB173"/>
    <mergeCell ref="AC173:AF173"/>
    <mergeCell ref="A174:B174"/>
    <mergeCell ref="C174:AB174"/>
    <mergeCell ref="AC174:AF174"/>
    <mergeCell ref="A171:B171"/>
    <mergeCell ref="C171:AB171"/>
    <mergeCell ref="AC171:AF171"/>
    <mergeCell ref="A172:B172"/>
    <mergeCell ref="C172:AB172"/>
    <mergeCell ref="AC172:AF172"/>
    <mergeCell ref="A169:B169"/>
    <mergeCell ref="C169:AB169"/>
    <mergeCell ref="AC169:AF169"/>
    <mergeCell ref="A170:B170"/>
    <mergeCell ref="C170:AB170"/>
    <mergeCell ref="AC170:AF170"/>
    <mergeCell ref="A167:B167"/>
    <mergeCell ref="C167:AB167"/>
    <mergeCell ref="AC167:AF167"/>
    <mergeCell ref="A168:B168"/>
    <mergeCell ref="C168:AB168"/>
    <mergeCell ref="AC168:AF168"/>
    <mergeCell ref="A165:B165"/>
    <mergeCell ref="C165:AB165"/>
    <mergeCell ref="AC165:AF165"/>
    <mergeCell ref="A166:B166"/>
    <mergeCell ref="C166:AB166"/>
    <mergeCell ref="AC166:AF166"/>
    <mergeCell ref="A163:B163"/>
    <mergeCell ref="C163:AB163"/>
    <mergeCell ref="AC163:AF163"/>
    <mergeCell ref="A164:B164"/>
    <mergeCell ref="C164:AB164"/>
    <mergeCell ref="AC164:AF164"/>
    <mergeCell ref="A161:B161"/>
    <mergeCell ref="C161:AB161"/>
    <mergeCell ref="AC161:AF161"/>
    <mergeCell ref="A162:B162"/>
    <mergeCell ref="C162:AB162"/>
    <mergeCell ref="AC162:AF162"/>
    <mergeCell ref="A159:B159"/>
    <mergeCell ref="C159:AB159"/>
    <mergeCell ref="AC159:AF159"/>
    <mergeCell ref="A160:B160"/>
    <mergeCell ref="C160:AB160"/>
    <mergeCell ref="AC160:AF160"/>
    <mergeCell ref="A157:B157"/>
    <mergeCell ref="C157:AB157"/>
    <mergeCell ref="AC157:AF157"/>
    <mergeCell ref="A158:B158"/>
    <mergeCell ref="C158:AB158"/>
    <mergeCell ref="AC158:AF158"/>
    <mergeCell ref="A155:B155"/>
    <mergeCell ref="C155:AB155"/>
    <mergeCell ref="AC155:AF155"/>
    <mergeCell ref="A156:B156"/>
    <mergeCell ref="C156:AB156"/>
    <mergeCell ref="AC156:AF156"/>
    <mergeCell ref="A153:B153"/>
    <mergeCell ref="C153:AB153"/>
    <mergeCell ref="AC153:AF153"/>
    <mergeCell ref="A154:B154"/>
    <mergeCell ref="C154:AB154"/>
    <mergeCell ref="AC154:AF154"/>
    <mergeCell ref="A151:B151"/>
    <mergeCell ref="C151:AB151"/>
    <mergeCell ref="AC151:AF151"/>
    <mergeCell ref="A152:B152"/>
    <mergeCell ref="C152:AB152"/>
    <mergeCell ref="AC152:AF152"/>
    <mergeCell ref="A149:B149"/>
    <mergeCell ref="C149:AB149"/>
    <mergeCell ref="AC149:AF149"/>
    <mergeCell ref="A150:B150"/>
    <mergeCell ref="C150:AB150"/>
    <mergeCell ref="AC150:AF150"/>
    <mergeCell ref="A147:B147"/>
    <mergeCell ref="C147:AB147"/>
    <mergeCell ref="AC147:AF147"/>
    <mergeCell ref="A148:B148"/>
    <mergeCell ref="C148:AB148"/>
    <mergeCell ref="AC148:AF148"/>
    <mergeCell ref="A145:B145"/>
    <mergeCell ref="C145:AB145"/>
    <mergeCell ref="AC145:AF145"/>
    <mergeCell ref="A146:B146"/>
    <mergeCell ref="C146:AB146"/>
    <mergeCell ref="AC146:AF146"/>
    <mergeCell ref="A143:B143"/>
    <mergeCell ref="C143:AB143"/>
    <mergeCell ref="AC143:AF143"/>
    <mergeCell ref="A144:B144"/>
    <mergeCell ref="C144:AB144"/>
    <mergeCell ref="AC144:AF144"/>
    <mergeCell ref="A141:B141"/>
    <mergeCell ref="C141:AB141"/>
    <mergeCell ref="AC141:AF141"/>
    <mergeCell ref="A142:B142"/>
    <mergeCell ref="C142:AB142"/>
    <mergeCell ref="AC142:AF142"/>
    <mergeCell ref="A139:B139"/>
    <mergeCell ref="C139:AB139"/>
    <mergeCell ref="AC139:AF139"/>
    <mergeCell ref="A140:B140"/>
    <mergeCell ref="C140:AB140"/>
    <mergeCell ref="AC140:AF140"/>
    <mergeCell ref="A137:B137"/>
    <mergeCell ref="C137:AB137"/>
    <mergeCell ref="AC137:AF137"/>
    <mergeCell ref="A138:B138"/>
    <mergeCell ref="C138:AB138"/>
    <mergeCell ref="AC138:AF138"/>
    <mergeCell ref="A135:B135"/>
    <mergeCell ref="C135:AB135"/>
    <mergeCell ref="AC135:AF135"/>
    <mergeCell ref="A136:B136"/>
    <mergeCell ref="C136:AB136"/>
    <mergeCell ref="AC136:AF136"/>
    <mergeCell ref="C132:E132"/>
    <mergeCell ref="AI132:AJ132"/>
    <mergeCell ref="A133:B133"/>
    <mergeCell ref="C133:AB133"/>
    <mergeCell ref="AC133:AF133"/>
    <mergeCell ref="A134:B134"/>
    <mergeCell ref="C134:AB134"/>
    <mergeCell ref="AC134:AF134"/>
    <mergeCell ref="B129:AA129"/>
    <mergeCell ref="AB129:AE129"/>
    <mergeCell ref="A2:AJ2"/>
    <mergeCell ref="C3:E3"/>
    <mergeCell ref="AI3:AJ3"/>
    <mergeCell ref="C130:K130"/>
    <mergeCell ref="B126:AA126"/>
    <mergeCell ref="AB126:AE126"/>
    <mergeCell ref="B127:AA127"/>
    <mergeCell ref="AB127:AE127"/>
    <mergeCell ref="B128:AA128"/>
    <mergeCell ref="AB128:AE128"/>
    <mergeCell ref="B123:AA123"/>
    <mergeCell ref="AB123:AE123"/>
    <mergeCell ref="B124:AA124"/>
    <mergeCell ref="AB124:AE124"/>
    <mergeCell ref="B125:AA125"/>
    <mergeCell ref="AB125:AE125"/>
    <mergeCell ref="B120:AA120"/>
    <mergeCell ref="AB120:AE120"/>
    <mergeCell ref="B121:AA121"/>
    <mergeCell ref="AB121:AE121"/>
    <mergeCell ref="B122:AA122"/>
    <mergeCell ref="AB122:AE122"/>
    <mergeCell ref="B117:AA117"/>
    <mergeCell ref="AB117:AE117"/>
    <mergeCell ref="B118:AA118"/>
    <mergeCell ref="AB118:AE118"/>
    <mergeCell ref="B119:AA119"/>
    <mergeCell ref="AB119:AE119"/>
    <mergeCell ref="B114:AA114"/>
    <mergeCell ref="AB114:AE114"/>
    <mergeCell ref="B115:AA115"/>
    <mergeCell ref="AB115:AE115"/>
    <mergeCell ref="B116:AA116"/>
    <mergeCell ref="AB116:AE116"/>
    <mergeCell ref="B111:AA111"/>
    <mergeCell ref="AB111:AE111"/>
    <mergeCell ref="B112:AA112"/>
    <mergeCell ref="AB112:AE112"/>
    <mergeCell ref="B113:AA113"/>
    <mergeCell ref="AB113:AE113"/>
    <mergeCell ref="B108:AA108"/>
    <mergeCell ref="AB108:AE108"/>
    <mergeCell ref="B109:AA109"/>
    <mergeCell ref="AB109:AE109"/>
    <mergeCell ref="B110:AA110"/>
    <mergeCell ref="AB110:AE110"/>
    <mergeCell ref="B105:AA105"/>
    <mergeCell ref="AB105:AE105"/>
    <mergeCell ref="B106:AA106"/>
    <mergeCell ref="AB106:AE106"/>
    <mergeCell ref="B107:AA107"/>
    <mergeCell ref="AB107:AE107"/>
    <mergeCell ref="B102:AA102"/>
    <mergeCell ref="AB102:AE102"/>
    <mergeCell ref="B103:AA103"/>
    <mergeCell ref="AB103:AE103"/>
    <mergeCell ref="B104:AA104"/>
    <mergeCell ref="AB104:AE104"/>
    <mergeCell ref="B100:AA100"/>
    <mergeCell ref="AB100:AE100"/>
    <mergeCell ref="B101:AA101"/>
    <mergeCell ref="AB101:AE101"/>
    <mergeCell ref="A98:B98"/>
    <mergeCell ref="C98:AB98"/>
    <mergeCell ref="AC98:AF98"/>
    <mergeCell ref="A99:B99"/>
    <mergeCell ref="C99:AB99"/>
    <mergeCell ref="AC99:AF99"/>
    <mergeCell ref="A96:B96"/>
    <mergeCell ref="C96:AB96"/>
    <mergeCell ref="AC96:AF96"/>
    <mergeCell ref="A97:B97"/>
    <mergeCell ref="C97:AB97"/>
    <mergeCell ref="AC97:AF97"/>
    <mergeCell ref="A94:B94"/>
    <mergeCell ref="C94:AB94"/>
    <mergeCell ref="AC94:AF94"/>
    <mergeCell ref="A95:B95"/>
    <mergeCell ref="C95:AB95"/>
    <mergeCell ref="AC95:AF95"/>
    <mergeCell ref="A92:B92"/>
    <mergeCell ref="C92:AB92"/>
    <mergeCell ref="AC92:AF92"/>
    <mergeCell ref="A93:B93"/>
    <mergeCell ref="C93:AB93"/>
    <mergeCell ref="AC93:AF93"/>
    <mergeCell ref="A90:B90"/>
    <mergeCell ref="C90:AB90"/>
    <mergeCell ref="AC90:AF90"/>
    <mergeCell ref="A91:B91"/>
    <mergeCell ref="C91:AB91"/>
    <mergeCell ref="AC91:AF91"/>
    <mergeCell ref="A88:B88"/>
    <mergeCell ref="C88:AB88"/>
    <mergeCell ref="AC88:AF88"/>
    <mergeCell ref="A89:B89"/>
    <mergeCell ref="C89:AB89"/>
    <mergeCell ref="AC89:AF89"/>
    <mergeCell ref="A86:B86"/>
    <mergeCell ref="C86:AB86"/>
    <mergeCell ref="AC86:AF86"/>
    <mergeCell ref="A87:B87"/>
    <mergeCell ref="C87:AB87"/>
    <mergeCell ref="AC87:AF87"/>
    <mergeCell ref="A84:B84"/>
    <mergeCell ref="C84:AB84"/>
    <mergeCell ref="AC84:AF84"/>
    <mergeCell ref="A85:B85"/>
    <mergeCell ref="C85:AB85"/>
    <mergeCell ref="AC85:AF85"/>
    <mergeCell ref="A82:B82"/>
    <mergeCell ref="C82:AB82"/>
    <mergeCell ref="AC82:AF82"/>
    <mergeCell ref="A83:B83"/>
    <mergeCell ref="C83:AB83"/>
    <mergeCell ref="AC83:AF83"/>
    <mergeCell ref="A80:B80"/>
    <mergeCell ref="C80:AB80"/>
    <mergeCell ref="AC80:AF80"/>
    <mergeCell ref="A81:B81"/>
    <mergeCell ref="C81:AB81"/>
    <mergeCell ref="AC81:AF81"/>
    <mergeCell ref="A78:B78"/>
    <mergeCell ref="C78:AB78"/>
    <mergeCell ref="AC78:AF78"/>
    <mergeCell ref="A79:B79"/>
    <mergeCell ref="C79:AB79"/>
    <mergeCell ref="AC79:AF79"/>
    <mergeCell ref="A76:B76"/>
    <mergeCell ref="C76:AB76"/>
    <mergeCell ref="AC76:AF76"/>
    <mergeCell ref="A77:B77"/>
    <mergeCell ref="C77:AB77"/>
    <mergeCell ref="AC77:AF77"/>
    <mergeCell ref="A74:B74"/>
    <mergeCell ref="C74:AB74"/>
    <mergeCell ref="AC74:AF74"/>
    <mergeCell ref="A75:B75"/>
    <mergeCell ref="C75:AB75"/>
    <mergeCell ref="AC75:AF75"/>
    <mergeCell ref="A72:B72"/>
    <mergeCell ref="C72:AB72"/>
    <mergeCell ref="AC72:AF72"/>
    <mergeCell ref="A73:B73"/>
    <mergeCell ref="C73:AB73"/>
    <mergeCell ref="AC73:AF73"/>
    <mergeCell ref="A70:B70"/>
    <mergeCell ref="C70:AB70"/>
    <mergeCell ref="AC70:AF70"/>
    <mergeCell ref="A71:B71"/>
    <mergeCell ref="C71:AB71"/>
    <mergeCell ref="AC71:AF71"/>
    <mergeCell ref="A68:B68"/>
    <mergeCell ref="C68:AB68"/>
    <mergeCell ref="AC68:AF68"/>
    <mergeCell ref="A69:B69"/>
    <mergeCell ref="C69:AB69"/>
    <mergeCell ref="AC69:AF69"/>
    <mergeCell ref="A66:B66"/>
    <mergeCell ref="C66:AB66"/>
    <mergeCell ref="AC66:AF66"/>
    <mergeCell ref="A67:B67"/>
    <mergeCell ref="C67:AB67"/>
    <mergeCell ref="AC67:AF67"/>
    <mergeCell ref="A64:B64"/>
    <mergeCell ref="C64:AB64"/>
    <mergeCell ref="AC64:AF64"/>
    <mergeCell ref="A65:B65"/>
    <mergeCell ref="C65:AB65"/>
    <mergeCell ref="AC65:AF65"/>
    <mergeCell ref="A62:B62"/>
    <mergeCell ref="C62:AB62"/>
    <mergeCell ref="AC62:AF62"/>
    <mergeCell ref="A63:B63"/>
    <mergeCell ref="C63:AB63"/>
    <mergeCell ref="AC63:AF63"/>
    <mergeCell ref="A60:B60"/>
    <mergeCell ref="C60:AB60"/>
    <mergeCell ref="AC60:AF60"/>
    <mergeCell ref="A61:B61"/>
    <mergeCell ref="C61:AB61"/>
    <mergeCell ref="AC61:AF61"/>
    <mergeCell ref="A58:B58"/>
    <mergeCell ref="C58:AB58"/>
    <mergeCell ref="AC58:AF58"/>
    <mergeCell ref="A59:B59"/>
    <mergeCell ref="C59:AB59"/>
    <mergeCell ref="AC59:AF59"/>
    <mergeCell ref="A56:B56"/>
    <mergeCell ref="C56:AB56"/>
    <mergeCell ref="AC56:AF56"/>
    <mergeCell ref="A57:B57"/>
    <mergeCell ref="C57:AB57"/>
    <mergeCell ref="AC57:AF57"/>
    <mergeCell ref="A54:B54"/>
    <mergeCell ref="C54:AB54"/>
    <mergeCell ref="AC54:AF54"/>
    <mergeCell ref="A55:B55"/>
    <mergeCell ref="C55:AB55"/>
    <mergeCell ref="AC55:AF55"/>
    <mergeCell ref="A52:B52"/>
    <mergeCell ref="C52:AB52"/>
    <mergeCell ref="AC52:AF52"/>
    <mergeCell ref="A53:B53"/>
    <mergeCell ref="C53:AB53"/>
    <mergeCell ref="AC53:AF53"/>
    <mergeCell ref="A50:B50"/>
    <mergeCell ref="C50:AB50"/>
    <mergeCell ref="AC50:AF50"/>
    <mergeCell ref="A51:B51"/>
    <mergeCell ref="C51:AB51"/>
    <mergeCell ref="AC51:AF51"/>
    <mergeCell ref="A48:B48"/>
    <mergeCell ref="C48:AB48"/>
    <mergeCell ref="AC48:AF48"/>
    <mergeCell ref="A49:B49"/>
    <mergeCell ref="C49:AB49"/>
    <mergeCell ref="AC49:AF49"/>
    <mergeCell ref="A46:B46"/>
    <mergeCell ref="C46:AB46"/>
    <mergeCell ref="AC46:AF46"/>
    <mergeCell ref="A47:B47"/>
    <mergeCell ref="C47:AB47"/>
    <mergeCell ref="AC47:AF47"/>
    <mergeCell ref="A44:B44"/>
    <mergeCell ref="C44:AB44"/>
    <mergeCell ref="AC44:AF44"/>
    <mergeCell ref="A45:B45"/>
    <mergeCell ref="C45:AB45"/>
    <mergeCell ref="AC45:AF45"/>
    <mergeCell ref="A42:B42"/>
    <mergeCell ref="C42:AB42"/>
    <mergeCell ref="AC42:AF42"/>
    <mergeCell ref="A43:B43"/>
    <mergeCell ref="C43:AB43"/>
    <mergeCell ref="AC43:AF43"/>
    <mergeCell ref="A40:B40"/>
    <mergeCell ref="C40:AB40"/>
    <mergeCell ref="AC40:AF40"/>
    <mergeCell ref="A41:B41"/>
    <mergeCell ref="C41:AB41"/>
    <mergeCell ref="AC41:AF41"/>
    <mergeCell ref="A38:B38"/>
    <mergeCell ref="C38:AB38"/>
    <mergeCell ref="AC38:AF38"/>
    <mergeCell ref="A39:B39"/>
    <mergeCell ref="C39:AB39"/>
    <mergeCell ref="AC39:AF39"/>
    <mergeCell ref="A36:B36"/>
    <mergeCell ref="C36:AB36"/>
    <mergeCell ref="AC36:AF36"/>
    <mergeCell ref="A37:B37"/>
    <mergeCell ref="C37:AB37"/>
    <mergeCell ref="AC37:AF37"/>
    <mergeCell ref="A34:B34"/>
    <mergeCell ref="C34:AB34"/>
    <mergeCell ref="AC34:AF34"/>
    <mergeCell ref="A35:B35"/>
    <mergeCell ref="C35:AB35"/>
    <mergeCell ref="AC35:AF35"/>
    <mergeCell ref="A32:B32"/>
    <mergeCell ref="C32:AB32"/>
    <mergeCell ref="AC32:AF32"/>
    <mergeCell ref="A33:B33"/>
    <mergeCell ref="C33:AB33"/>
    <mergeCell ref="AC33:AF33"/>
    <mergeCell ref="A30:B30"/>
    <mergeCell ref="C30:AB30"/>
    <mergeCell ref="AC30:AF30"/>
    <mergeCell ref="A31:B31"/>
    <mergeCell ref="C31:AB31"/>
    <mergeCell ref="AC31:AF31"/>
    <mergeCell ref="A28:B28"/>
    <mergeCell ref="C28:AB28"/>
    <mergeCell ref="AC28:AF28"/>
    <mergeCell ref="A29:B29"/>
    <mergeCell ref="C29:AB29"/>
    <mergeCell ref="AC29:AF29"/>
    <mergeCell ref="A26:B26"/>
    <mergeCell ref="C26:AB26"/>
    <mergeCell ref="AC26:AF26"/>
    <mergeCell ref="A27:B27"/>
    <mergeCell ref="C27:AB27"/>
    <mergeCell ref="AC27:AF27"/>
    <mergeCell ref="A24:B24"/>
    <mergeCell ref="C24:AB24"/>
    <mergeCell ref="AC24:AF24"/>
    <mergeCell ref="A25:B25"/>
    <mergeCell ref="C25:AB25"/>
    <mergeCell ref="AC25:AF25"/>
    <mergeCell ref="A22:B22"/>
    <mergeCell ref="C22:AB22"/>
    <mergeCell ref="AC22:AF22"/>
    <mergeCell ref="A23:B23"/>
    <mergeCell ref="C23:AB23"/>
    <mergeCell ref="AC23:AF23"/>
    <mergeCell ref="A20:B20"/>
    <mergeCell ref="C20:AB20"/>
    <mergeCell ref="AC20:AF20"/>
    <mergeCell ref="A21:B21"/>
    <mergeCell ref="C21:AB21"/>
    <mergeCell ref="AC21:AF21"/>
    <mergeCell ref="A18:B18"/>
    <mergeCell ref="C18:AB18"/>
    <mergeCell ref="AC18:AF18"/>
    <mergeCell ref="A19:B19"/>
    <mergeCell ref="C19:AB19"/>
    <mergeCell ref="AC19:AF19"/>
    <mergeCell ref="A16:B16"/>
    <mergeCell ref="C16:AB16"/>
    <mergeCell ref="AC16:AF16"/>
    <mergeCell ref="A17:B17"/>
    <mergeCell ref="C17:AB17"/>
    <mergeCell ref="AC17:AF17"/>
    <mergeCell ref="A14:B14"/>
    <mergeCell ref="C14:AB14"/>
    <mergeCell ref="AC14:AF14"/>
    <mergeCell ref="A15:B15"/>
    <mergeCell ref="C15:AB15"/>
    <mergeCell ref="AC15:AF15"/>
    <mergeCell ref="A12:B12"/>
    <mergeCell ref="C12:AB12"/>
    <mergeCell ref="AC12:AF12"/>
    <mergeCell ref="A13:B13"/>
    <mergeCell ref="C13:AB13"/>
    <mergeCell ref="AC13:AF13"/>
    <mergeCell ref="A1:AJ1"/>
    <mergeCell ref="A4:B4"/>
    <mergeCell ref="C4:AB4"/>
    <mergeCell ref="AC4:AF4"/>
    <mergeCell ref="A5:B5"/>
    <mergeCell ref="C5:AB5"/>
    <mergeCell ref="AC5:AF5"/>
    <mergeCell ref="A10:B10"/>
    <mergeCell ref="C10:AB10"/>
    <mergeCell ref="AC10:AF10"/>
    <mergeCell ref="A11:B11"/>
    <mergeCell ref="C11:AB11"/>
    <mergeCell ref="AC11:AF11"/>
    <mergeCell ref="A8:B8"/>
    <mergeCell ref="C8:AB8"/>
    <mergeCell ref="AC8:AF8"/>
    <mergeCell ref="A9:B9"/>
    <mergeCell ref="C9:AB9"/>
    <mergeCell ref="AC9:AF9"/>
    <mergeCell ref="A6:B6"/>
    <mergeCell ref="C6:AB6"/>
    <mergeCell ref="AC6:AF6"/>
    <mergeCell ref="A7:B7"/>
    <mergeCell ref="C7:AB7"/>
    <mergeCell ref="AC7:AF7"/>
  </mergeCells>
  <pageMargins left="0.51181102362204722" right="0.31496062992125984" top="0.78740157480314965" bottom="0.74803149606299213" header="0.19685039370078741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43"/>
  <sheetViews>
    <sheetView workbookViewId="0">
      <selection activeCell="B1" sqref="B1:F1"/>
    </sheetView>
  </sheetViews>
  <sheetFormatPr defaultRowHeight="12.75"/>
  <cols>
    <col min="1" max="1" width="5.85546875" style="20" customWidth="1"/>
    <col min="2" max="2" width="42.85546875" style="20" customWidth="1"/>
    <col min="3" max="3" width="10.85546875" style="20" customWidth="1"/>
    <col min="4" max="4" width="10" style="20" customWidth="1"/>
    <col min="5" max="5" width="10.140625" style="20" customWidth="1"/>
    <col min="6" max="6" width="10" style="20" customWidth="1"/>
    <col min="7" max="256" width="9.140625" style="20"/>
    <col min="257" max="257" width="5.85546875" style="20" customWidth="1"/>
    <col min="258" max="258" width="42.85546875" style="20" customWidth="1"/>
    <col min="259" max="259" width="10.85546875" style="20" customWidth="1"/>
    <col min="260" max="260" width="10" style="20" customWidth="1"/>
    <col min="261" max="261" width="10.140625" style="20" customWidth="1"/>
    <col min="262" max="262" width="10" style="20" customWidth="1"/>
    <col min="263" max="512" width="9.140625" style="20"/>
    <col min="513" max="513" width="5.85546875" style="20" customWidth="1"/>
    <col min="514" max="514" width="42.85546875" style="20" customWidth="1"/>
    <col min="515" max="515" width="10.85546875" style="20" customWidth="1"/>
    <col min="516" max="516" width="10" style="20" customWidth="1"/>
    <col min="517" max="517" width="10.140625" style="20" customWidth="1"/>
    <col min="518" max="518" width="10" style="20" customWidth="1"/>
    <col min="519" max="768" width="9.140625" style="20"/>
    <col min="769" max="769" width="5.85546875" style="20" customWidth="1"/>
    <col min="770" max="770" width="42.85546875" style="20" customWidth="1"/>
    <col min="771" max="771" width="10.85546875" style="20" customWidth="1"/>
    <col min="772" max="772" width="10" style="20" customWidth="1"/>
    <col min="773" max="773" width="10.140625" style="20" customWidth="1"/>
    <col min="774" max="774" width="10" style="20" customWidth="1"/>
    <col min="775" max="1024" width="9.140625" style="20"/>
    <col min="1025" max="1025" width="5.85546875" style="20" customWidth="1"/>
    <col min="1026" max="1026" width="42.85546875" style="20" customWidth="1"/>
    <col min="1027" max="1027" width="10.85546875" style="20" customWidth="1"/>
    <col min="1028" max="1028" width="10" style="20" customWidth="1"/>
    <col min="1029" max="1029" width="10.140625" style="20" customWidth="1"/>
    <col min="1030" max="1030" width="10" style="20" customWidth="1"/>
    <col min="1031" max="1280" width="9.140625" style="20"/>
    <col min="1281" max="1281" width="5.85546875" style="20" customWidth="1"/>
    <col min="1282" max="1282" width="42.85546875" style="20" customWidth="1"/>
    <col min="1283" max="1283" width="10.85546875" style="20" customWidth="1"/>
    <col min="1284" max="1284" width="10" style="20" customWidth="1"/>
    <col min="1285" max="1285" width="10.140625" style="20" customWidth="1"/>
    <col min="1286" max="1286" width="10" style="20" customWidth="1"/>
    <col min="1287" max="1536" width="9.140625" style="20"/>
    <col min="1537" max="1537" width="5.85546875" style="20" customWidth="1"/>
    <col min="1538" max="1538" width="42.85546875" style="20" customWidth="1"/>
    <col min="1539" max="1539" width="10.85546875" style="20" customWidth="1"/>
    <col min="1540" max="1540" width="10" style="20" customWidth="1"/>
    <col min="1541" max="1541" width="10.140625" style="20" customWidth="1"/>
    <col min="1542" max="1542" width="10" style="20" customWidth="1"/>
    <col min="1543" max="1792" width="9.140625" style="20"/>
    <col min="1793" max="1793" width="5.85546875" style="20" customWidth="1"/>
    <col min="1794" max="1794" width="42.85546875" style="20" customWidth="1"/>
    <col min="1795" max="1795" width="10.85546875" style="20" customWidth="1"/>
    <col min="1796" max="1796" width="10" style="20" customWidth="1"/>
    <col min="1797" max="1797" width="10.140625" style="20" customWidth="1"/>
    <col min="1798" max="1798" width="10" style="20" customWidth="1"/>
    <col min="1799" max="2048" width="9.140625" style="20"/>
    <col min="2049" max="2049" width="5.85546875" style="20" customWidth="1"/>
    <col min="2050" max="2050" width="42.85546875" style="20" customWidth="1"/>
    <col min="2051" max="2051" width="10.85546875" style="20" customWidth="1"/>
    <col min="2052" max="2052" width="10" style="20" customWidth="1"/>
    <col min="2053" max="2053" width="10.140625" style="20" customWidth="1"/>
    <col min="2054" max="2054" width="10" style="20" customWidth="1"/>
    <col min="2055" max="2304" width="9.140625" style="20"/>
    <col min="2305" max="2305" width="5.85546875" style="20" customWidth="1"/>
    <col min="2306" max="2306" width="42.85546875" style="20" customWidth="1"/>
    <col min="2307" max="2307" width="10.85546875" style="20" customWidth="1"/>
    <col min="2308" max="2308" width="10" style="20" customWidth="1"/>
    <col min="2309" max="2309" width="10.140625" style="20" customWidth="1"/>
    <col min="2310" max="2310" width="10" style="20" customWidth="1"/>
    <col min="2311" max="2560" width="9.140625" style="20"/>
    <col min="2561" max="2561" width="5.85546875" style="20" customWidth="1"/>
    <col min="2562" max="2562" width="42.85546875" style="20" customWidth="1"/>
    <col min="2563" max="2563" width="10.85546875" style="20" customWidth="1"/>
    <col min="2564" max="2564" width="10" style="20" customWidth="1"/>
    <col min="2565" max="2565" width="10.140625" style="20" customWidth="1"/>
    <col min="2566" max="2566" width="10" style="20" customWidth="1"/>
    <col min="2567" max="2816" width="9.140625" style="20"/>
    <col min="2817" max="2817" width="5.85546875" style="20" customWidth="1"/>
    <col min="2818" max="2818" width="42.85546875" style="20" customWidth="1"/>
    <col min="2819" max="2819" width="10.85546875" style="20" customWidth="1"/>
    <col min="2820" max="2820" width="10" style="20" customWidth="1"/>
    <col min="2821" max="2821" width="10.140625" style="20" customWidth="1"/>
    <col min="2822" max="2822" width="10" style="20" customWidth="1"/>
    <col min="2823" max="3072" width="9.140625" style="20"/>
    <col min="3073" max="3073" width="5.85546875" style="20" customWidth="1"/>
    <col min="3074" max="3074" width="42.85546875" style="20" customWidth="1"/>
    <col min="3075" max="3075" width="10.85546875" style="20" customWidth="1"/>
    <col min="3076" max="3076" width="10" style="20" customWidth="1"/>
    <col min="3077" max="3077" width="10.140625" style="20" customWidth="1"/>
    <col min="3078" max="3078" width="10" style="20" customWidth="1"/>
    <col min="3079" max="3328" width="9.140625" style="20"/>
    <col min="3329" max="3329" width="5.85546875" style="20" customWidth="1"/>
    <col min="3330" max="3330" width="42.85546875" style="20" customWidth="1"/>
    <col min="3331" max="3331" width="10.85546875" style="20" customWidth="1"/>
    <col min="3332" max="3332" width="10" style="20" customWidth="1"/>
    <col min="3333" max="3333" width="10.140625" style="20" customWidth="1"/>
    <col min="3334" max="3334" width="10" style="20" customWidth="1"/>
    <col min="3335" max="3584" width="9.140625" style="20"/>
    <col min="3585" max="3585" width="5.85546875" style="20" customWidth="1"/>
    <col min="3586" max="3586" width="42.85546875" style="20" customWidth="1"/>
    <col min="3587" max="3587" width="10.85546875" style="20" customWidth="1"/>
    <col min="3588" max="3588" width="10" style="20" customWidth="1"/>
    <col min="3589" max="3589" width="10.140625" style="20" customWidth="1"/>
    <col min="3590" max="3590" width="10" style="20" customWidth="1"/>
    <col min="3591" max="3840" width="9.140625" style="20"/>
    <col min="3841" max="3841" width="5.85546875" style="20" customWidth="1"/>
    <col min="3842" max="3842" width="42.85546875" style="20" customWidth="1"/>
    <col min="3843" max="3843" width="10.85546875" style="20" customWidth="1"/>
    <col min="3844" max="3844" width="10" style="20" customWidth="1"/>
    <col min="3845" max="3845" width="10.140625" style="20" customWidth="1"/>
    <col min="3846" max="3846" width="10" style="20" customWidth="1"/>
    <col min="3847" max="4096" width="9.140625" style="20"/>
    <col min="4097" max="4097" width="5.85546875" style="20" customWidth="1"/>
    <col min="4098" max="4098" width="42.85546875" style="20" customWidth="1"/>
    <col min="4099" max="4099" width="10.85546875" style="20" customWidth="1"/>
    <col min="4100" max="4100" width="10" style="20" customWidth="1"/>
    <col min="4101" max="4101" width="10.140625" style="20" customWidth="1"/>
    <col min="4102" max="4102" width="10" style="20" customWidth="1"/>
    <col min="4103" max="4352" width="9.140625" style="20"/>
    <col min="4353" max="4353" width="5.85546875" style="20" customWidth="1"/>
    <col min="4354" max="4354" width="42.85546875" style="20" customWidth="1"/>
    <col min="4355" max="4355" width="10.85546875" style="20" customWidth="1"/>
    <col min="4356" max="4356" width="10" style="20" customWidth="1"/>
    <col min="4357" max="4357" width="10.140625" style="20" customWidth="1"/>
    <col min="4358" max="4358" width="10" style="20" customWidth="1"/>
    <col min="4359" max="4608" width="9.140625" style="20"/>
    <col min="4609" max="4609" width="5.85546875" style="20" customWidth="1"/>
    <col min="4610" max="4610" width="42.85546875" style="20" customWidth="1"/>
    <col min="4611" max="4611" width="10.85546875" style="20" customWidth="1"/>
    <col min="4612" max="4612" width="10" style="20" customWidth="1"/>
    <col min="4613" max="4613" width="10.140625" style="20" customWidth="1"/>
    <col min="4614" max="4614" width="10" style="20" customWidth="1"/>
    <col min="4615" max="4864" width="9.140625" style="20"/>
    <col min="4865" max="4865" width="5.85546875" style="20" customWidth="1"/>
    <col min="4866" max="4866" width="42.85546875" style="20" customWidth="1"/>
    <col min="4867" max="4867" width="10.85546875" style="20" customWidth="1"/>
    <col min="4868" max="4868" width="10" style="20" customWidth="1"/>
    <col min="4869" max="4869" width="10.140625" style="20" customWidth="1"/>
    <col min="4870" max="4870" width="10" style="20" customWidth="1"/>
    <col min="4871" max="5120" width="9.140625" style="20"/>
    <col min="5121" max="5121" width="5.85546875" style="20" customWidth="1"/>
    <col min="5122" max="5122" width="42.85546875" style="20" customWidth="1"/>
    <col min="5123" max="5123" width="10.85546875" style="20" customWidth="1"/>
    <col min="5124" max="5124" width="10" style="20" customWidth="1"/>
    <col min="5125" max="5125" width="10.140625" style="20" customWidth="1"/>
    <col min="5126" max="5126" width="10" style="20" customWidth="1"/>
    <col min="5127" max="5376" width="9.140625" style="20"/>
    <col min="5377" max="5377" width="5.85546875" style="20" customWidth="1"/>
    <col min="5378" max="5378" width="42.85546875" style="20" customWidth="1"/>
    <col min="5379" max="5379" width="10.85546875" style="20" customWidth="1"/>
    <col min="5380" max="5380" width="10" style="20" customWidth="1"/>
    <col min="5381" max="5381" width="10.140625" style="20" customWidth="1"/>
    <col min="5382" max="5382" width="10" style="20" customWidth="1"/>
    <col min="5383" max="5632" width="9.140625" style="20"/>
    <col min="5633" max="5633" width="5.85546875" style="20" customWidth="1"/>
    <col min="5634" max="5634" width="42.85546875" style="20" customWidth="1"/>
    <col min="5635" max="5635" width="10.85546875" style="20" customWidth="1"/>
    <col min="5636" max="5636" width="10" style="20" customWidth="1"/>
    <col min="5637" max="5637" width="10.140625" style="20" customWidth="1"/>
    <col min="5638" max="5638" width="10" style="20" customWidth="1"/>
    <col min="5639" max="5888" width="9.140625" style="20"/>
    <col min="5889" max="5889" width="5.85546875" style="20" customWidth="1"/>
    <col min="5890" max="5890" width="42.85546875" style="20" customWidth="1"/>
    <col min="5891" max="5891" width="10.85546875" style="20" customWidth="1"/>
    <col min="5892" max="5892" width="10" style="20" customWidth="1"/>
    <col min="5893" max="5893" width="10.140625" style="20" customWidth="1"/>
    <col min="5894" max="5894" width="10" style="20" customWidth="1"/>
    <col min="5895" max="6144" width="9.140625" style="20"/>
    <col min="6145" max="6145" width="5.85546875" style="20" customWidth="1"/>
    <col min="6146" max="6146" width="42.85546875" style="20" customWidth="1"/>
    <col min="6147" max="6147" width="10.85546875" style="20" customWidth="1"/>
    <col min="6148" max="6148" width="10" style="20" customWidth="1"/>
    <col min="6149" max="6149" width="10.140625" style="20" customWidth="1"/>
    <col min="6150" max="6150" width="10" style="20" customWidth="1"/>
    <col min="6151" max="6400" width="9.140625" style="20"/>
    <col min="6401" max="6401" width="5.85546875" style="20" customWidth="1"/>
    <col min="6402" max="6402" width="42.85546875" style="20" customWidth="1"/>
    <col min="6403" max="6403" width="10.85546875" style="20" customWidth="1"/>
    <col min="6404" max="6404" width="10" style="20" customWidth="1"/>
    <col min="6405" max="6405" width="10.140625" style="20" customWidth="1"/>
    <col min="6406" max="6406" width="10" style="20" customWidth="1"/>
    <col min="6407" max="6656" width="9.140625" style="20"/>
    <col min="6657" max="6657" width="5.85546875" style="20" customWidth="1"/>
    <col min="6658" max="6658" width="42.85546875" style="20" customWidth="1"/>
    <col min="6659" max="6659" width="10.85546875" style="20" customWidth="1"/>
    <col min="6660" max="6660" width="10" style="20" customWidth="1"/>
    <col min="6661" max="6661" width="10.140625" style="20" customWidth="1"/>
    <col min="6662" max="6662" width="10" style="20" customWidth="1"/>
    <col min="6663" max="6912" width="9.140625" style="20"/>
    <col min="6913" max="6913" width="5.85546875" style="20" customWidth="1"/>
    <col min="6914" max="6914" width="42.85546875" style="20" customWidth="1"/>
    <col min="6915" max="6915" width="10.85546875" style="20" customWidth="1"/>
    <col min="6916" max="6916" width="10" style="20" customWidth="1"/>
    <col min="6917" max="6917" width="10.140625" style="20" customWidth="1"/>
    <col min="6918" max="6918" width="10" style="20" customWidth="1"/>
    <col min="6919" max="7168" width="9.140625" style="20"/>
    <col min="7169" max="7169" width="5.85546875" style="20" customWidth="1"/>
    <col min="7170" max="7170" width="42.85546875" style="20" customWidth="1"/>
    <col min="7171" max="7171" width="10.85546875" style="20" customWidth="1"/>
    <col min="7172" max="7172" width="10" style="20" customWidth="1"/>
    <col min="7173" max="7173" width="10.140625" style="20" customWidth="1"/>
    <col min="7174" max="7174" width="10" style="20" customWidth="1"/>
    <col min="7175" max="7424" width="9.140625" style="20"/>
    <col min="7425" max="7425" width="5.85546875" style="20" customWidth="1"/>
    <col min="7426" max="7426" width="42.85546875" style="20" customWidth="1"/>
    <col min="7427" max="7427" width="10.85546875" style="20" customWidth="1"/>
    <col min="7428" max="7428" width="10" style="20" customWidth="1"/>
    <col min="7429" max="7429" width="10.140625" style="20" customWidth="1"/>
    <col min="7430" max="7430" width="10" style="20" customWidth="1"/>
    <col min="7431" max="7680" width="9.140625" style="20"/>
    <col min="7681" max="7681" width="5.85546875" style="20" customWidth="1"/>
    <col min="7682" max="7682" width="42.85546875" style="20" customWidth="1"/>
    <col min="7683" max="7683" width="10.85546875" style="20" customWidth="1"/>
    <col min="7684" max="7684" width="10" style="20" customWidth="1"/>
    <col min="7685" max="7685" width="10.140625" style="20" customWidth="1"/>
    <col min="7686" max="7686" width="10" style="20" customWidth="1"/>
    <col min="7687" max="7936" width="9.140625" style="20"/>
    <col min="7937" max="7937" width="5.85546875" style="20" customWidth="1"/>
    <col min="7938" max="7938" width="42.85546875" style="20" customWidth="1"/>
    <col min="7939" max="7939" width="10.85546875" style="20" customWidth="1"/>
    <col min="7940" max="7940" width="10" style="20" customWidth="1"/>
    <col min="7941" max="7941" width="10.140625" style="20" customWidth="1"/>
    <col min="7942" max="7942" width="10" style="20" customWidth="1"/>
    <col min="7943" max="8192" width="9.140625" style="20"/>
    <col min="8193" max="8193" width="5.85546875" style="20" customWidth="1"/>
    <col min="8194" max="8194" width="42.85546875" style="20" customWidth="1"/>
    <col min="8195" max="8195" width="10.85546875" style="20" customWidth="1"/>
    <col min="8196" max="8196" width="10" style="20" customWidth="1"/>
    <col min="8197" max="8197" width="10.140625" style="20" customWidth="1"/>
    <col min="8198" max="8198" width="10" style="20" customWidth="1"/>
    <col min="8199" max="8448" width="9.140625" style="20"/>
    <col min="8449" max="8449" width="5.85546875" style="20" customWidth="1"/>
    <col min="8450" max="8450" width="42.85546875" style="20" customWidth="1"/>
    <col min="8451" max="8451" width="10.85546875" style="20" customWidth="1"/>
    <col min="8452" max="8452" width="10" style="20" customWidth="1"/>
    <col min="8453" max="8453" width="10.140625" style="20" customWidth="1"/>
    <col min="8454" max="8454" width="10" style="20" customWidth="1"/>
    <col min="8455" max="8704" width="9.140625" style="20"/>
    <col min="8705" max="8705" width="5.85546875" style="20" customWidth="1"/>
    <col min="8706" max="8706" width="42.85546875" style="20" customWidth="1"/>
    <col min="8707" max="8707" width="10.85546875" style="20" customWidth="1"/>
    <col min="8708" max="8708" width="10" style="20" customWidth="1"/>
    <col min="8709" max="8709" width="10.140625" style="20" customWidth="1"/>
    <col min="8710" max="8710" width="10" style="20" customWidth="1"/>
    <col min="8711" max="8960" width="9.140625" style="20"/>
    <col min="8961" max="8961" width="5.85546875" style="20" customWidth="1"/>
    <col min="8962" max="8962" width="42.85546875" style="20" customWidth="1"/>
    <col min="8963" max="8963" width="10.85546875" style="20" customWidth="1"/>
    <col min="8964" max="8964" width="10" style="20" customWidth="1"/>
    <col min="8965" max="8965" width="10.140625" style="20" customWidth="1"/>
    <col min="8966" max="8966" width="10" style="20" customWidth="1"/>
    <col min="8967" max="9216" width="9.140625" style="20"/>
    <col min="9217" max="9217" width="5.85546875" style="20" customWidth="1"/>
    <col min="9218" max="9218" width="42.85546875" style="20" customWidth="1"/>
    <col min="9219" max="9219" width="10.85546875" style="20" customWidth="1"/>
    <col min="9220" max="9220" width="10" style="20" customWidth="1"/>
    <col min="9221" max="9221" width="10.140625" style="20" customWidth="1"/>
    <col min="9222" max="9222" width="10" style="20" customWidth="1"/>
    <col min="9223" max="9472" width="9.140625" style="20"/>
    <col min="9473" max="9473" width="5.85546875" style="20" customWidth="1"/>
    <col min="9474" max="9474" width="42.85546875" style="20" customWidth="1"/>
    <col min="9475" max="9475" width="10.85546875" style="20" customWidth="1"/>
    <col min="9476" max="9476" width="10" style="20" customWidth="1"/>
    <col min="9477" max="9477" width="10.140625" style="20" customWidth="1"/>
    <col min="9478" max="9478" width="10" style="20" customWidth="1"/>
    <col min="9479" max="9728" width="9.140625" style="20"/>
    <col min="9729" max="9729" width="5.85546875" style="20" customWidth="1"/>
    <col min="9730" max="9730" width="42.85546875" style="20" customWidth="1"/>
    <col min="9731" max="9731" width="10.85546875" style="20" customWidth="1"/>
    <col min="9732" max="9732" width="10" style="20" customWidth="1"/>
    <col min="9733" max="9733" width="10.140625" style="20" customWidth="1"/>
    <col min="9734" max="9734" width="10" style="20" customWidth="1"/>
    <col min="9735" max="9984" width="9.140625" style="20"/>
    <col min="9985" max="9985" width="5.85546875" style="20" customWidth="1"/>
    <col min="9986" max="9986" width="42.85546875" style="20" customWidth="1"/>
    <col min="9987" max="9987" width="10.85546875" style="20" customWidth="1"/>
    <col min="9988" max="9988" width="10" style="20" customWidth="1"/>
    <col min="9989" max="9989" width="10.140625" style="20" customWidth="1"/>
    <col min="9990" max="9990" width="10" style="20" customWidth="1"/>
    <col min="9991" max="10240" width="9.140625" style="20"/>
    <col min="10241" max="10241" width="5.85546875" style="20" customWidth="1"/>
    <col min="10242" max="10242" width="42.85546875" style="20" customWidth="1"/>
    <col min="10243" max="10243" width="10.85546875" style="20" customWidth="1"/>
    <col min="10244" max="10244" width="10" style="20" customWidth="1"/>
    <col min="10245" max="10245" width="10.140625" style="20" customWidth="1"/>
    <col min="10246" max="10246" width="10" style="20" customWidth="1"/>
    <col min="10247" max="10496" width="9.140625" style="20"/>
    <col min="10497" max="10497" width="5.85546875" style="20" customWidth="1"/>
    <col min="10498" max="10498" width="42.85546875" style="20" customWidth="1"/>
    <col min="10499" max="10499" width="10.85546875" style="20" customWidth="1"/>
    <col min="10500" max="10500" width="10" style="20" customWidth="1"/>
    <col min="10501" max="10501" width="10.140625" style="20" customWidth="1"/>
    <col min="10502" max="10502" width="10" style="20" customWidth="1"/>
    <col min="10503" max="10752" width="9.140625" style="20"/>
    <col min="10753" max="10753" width="5.85546875" style="20" customWidth="1"/>
    <col min="10754" max="10754" width="42.85546875" style="20" customWidth="1"/>
    <col min="10755" max="10755" width="10.85546875" style="20" customWidth="1"/>
    <col min="10756" max="10756" width="10" style="20" customWidth="1"/>
    <col min="10757" max="10757" width="10.140625" style="20" customWidth="1"/>
    <col min="10758" max="10758" width="10" style="20" customWidth="1"/>
    <col min="10759" max="11008" width="9.140625" style="20"/>
    <col min="11009" max="11009" width="5.85546875" style="20" customWidth="1"/>
    <col min="11010" max="11010" width="42.85546875" style="20" customWidth="1"/>
    <col min="11011" max="11011" width="10.85546875" style="20" customWidth="1"/>
    <col min="11012" max="11012" width="10" style="20" customWidth="1"/>
    <col min="11013" max="11013" width="10.140625" style="20" customWidth="1"/>
    <col min="11014" max="11014" width="10" style="20" customWidth="1"/>
    <col min="11015" max="11264" width="9.140625" style="20"/>
    <col min="11265" max="11265" width="5.85546875" style="20" customWidth="1"/>
    <col min="11266" max="11266" width="42.85546875" style="20" customWidth="1"/>
    <col min="11267" max="11267" width="10.85546875" style="20" customWidth="1"/>
    <col min="11268" max="11268" width="10" style="20" customWidth="1"/>
    <col min="11269" max="11269" width="10.140625" style="20" customWidth="1"/>
    <col min="11270" max="11270" width="10" style="20" customWidth="1"/>
    <col min="11271" max="11520" width="9.140625" style="20"/>
    <col min="11521" max="11521" width="5.85546875" style="20" customWidth="1"/>
    <col min="11522" max="11522" width="42.85546875" style="20" customWidth="1"/>
    <col min="11523" max="11523" width="10.85546875" style="20" customWidth="1"/>
    <col min="11524" max="11524" width="10" style="20" customWidth="1"/>
    <col min="11525" max="11525" width="10.140625" style="20" customWidth="1"/>
    <col min="11526" max="11526" width="10" style="20" customWidth="1"/>
    <col min="11527" max="11776" width="9.140625" style="20"/>
    <col min="11777" max="11777" width="5.85546875" style="20" customWidth="1"/>
    <col min="11778" max="11778" width="42.85546875" style="20" customWidth="1"/>
    <col min="11779" max="11779" width="10.85546875" style="20" customWidth="1"/>
    <col min="11780" max="11780" width="10" style="20" customWidth="1"/>
    <col min="11781" max="11781" width="10.140625" style="20" customWidth="1"/>
    <col min="11782" max="11782" width="10" style="20" customWidth="1"/>
    <col min="11783" max="12032" width="9.140625" style="20"/>
    <col min="12033" max="12033" width="5.85546875" style="20" customWidth="1"/>
    <col min="12034" max="12034" width="42.85546875" style="20" customWidth="1"/>
    <col min="12035" max="12035" width="10.85546875" style="20" customWidth="1"/>
    <col min="12036" max="12036" width="10" style="20" customWidth="1"/>
    <col min="12037" max="12037" width="10.140625" style="20" customWidth="1"/>
    <col min="12038" max="12038" width="10" style="20" customWidth="1"/>
    <col min="12039" max="12288" width="9.140625" style="20"/>
    <col min="12289" max="12289" width="5.85546875" style="20" customWidth="1"/>
    <col min="12290" max="12290" width="42.85546875" style="20" customWidth="1"/>
    <col min="12291" max="12291" width="10.85546875" style="20" customWidth="1"/>
    <col min="12292" max="12292" width="10" style="20" customWidth="1"/>
    <col min="12293" max="12293" width="10.140625" style="20" customWidth="1"/>
    <col min="12294" max="12294" width="10" style="20" customWidth="1"/>
    <col min="12295" max="12544" width="9.140625" style="20"/>
    <col min="12545" max="12545" width="5.85546875" style="20" customWidth="1"/>
    <col min="12546" max="12546" width="42.85546875" style="20" customWidth="1"/>
    <col min="12547" max="12547" width="10.85546875" style="20" customWidth="1"/>
    <col min="12548" max="12548" width="10" style="20" customWidth="1"/>
    <col min="12549" max="12549" width="10.140625" style="20" customWidth="1"/>
    <col min="12550" max="12550" width="10" style="20" customWidth="1"/>
    <col min="12551" max="12800" width="9.140625" style="20"/>
    <col min="12801" max="12801" width="5.85546875" style="20" customWidth="1"/>
    <col min="12802" max="12802" width="42.85546875" style="20" customWidth="1"/>
    <col min="12803" max="12803" width="10.85546875" style="20" customWidth="1"/>
    <col min="12804" max="12804" width="10" style="20" customWidth="1"/>
    <col min="12805" max="12805" width="10.140625" style="20" customWidth="1"/>
    <col min="12806" max="12806" width="10" style="20" customWidth="1"/>
    <col min="12807" max="13056" width="9.140625" style="20"/>
    <col min="13057" max="13057" width="5.85546875" style="20" customWidth="1"/>
    <col min="13058" max="13058" width="42.85546875" style="20" customWidth="1"/>
    <col min="13059" max="13059" width="10.85546875" style="20" customWidth="1"/>
    <col min="13060" max="13060" width="10" style="20" customWidth="1"/>
    <col min="13061" max="13061" width="10.140625" style="20" customWidth="1"/>
    <col min="13062" max="13062" width="10" style="20" customWidth="1"/>
    <col min="13063" max="13312" width="9.140625" style="20"/>
    <col min="13313" max="13313" width="5.85546875" style="20" customWidth="1"/>
    <col min="13314" max="13314" width="42.85546875" style="20" customWidth="1"/>
    <col min="13315" max="13315" width="10.85546875" style="20" customWidth="1"/>
    <col min="13316" max="13316" width="10" style="20" customWidth="1"/>
    <col min="13317" max="13317" width="10.140625" style="20" customWidth="1"/>
    <col min="13318" max="13318" width="10" style="20" customWidth="1"/>
    <col min="13319" max="13568" width="9.140625" style="20"/>
    <col min="13569" max="13569" width="5.85546875" style="20" customWidth="1"/>
    <col min="13570" max="13570" width="42.85546875" style="20" customWidth="1"/>
    <col min="13571" max="13571" width="10.85546875" style="20" customWidth="1"/>
    <col min="13572" max="13572" width="10" style="20" customWidth="1"/>
    <col min="13573" max="13573" width="10.140625" style="20" customWidth="1"/>
    <col min="13574" max="13574" width="10" style="20" customWidth="1"/>
    <col min="13575" max="13824" width="9.140625" style="20"/>
    <col min="13825" max="13825" width="5.85546875" style="20" customWidth="1"/>
    <col min="13826" max="13826" width="42.85546875" style="20" customWidth="1"/>
    <col min="13827" max="13827" width="10.85546875" style="20" customWidth="1"/>
    <col min="13828" max="13828" width="10" style="20" customWidth="1"/>
    <col min="13829" max="13829" width="10.140625" style="20" customWidth="1"/>
    <col min="13830" max="13830" width="10" style="20" customWidth="1"/>
    <col min="13831" max="14080" width="9.140625" style="20"/>
    <col min="14081" max="14081" width="5.85546875" style="20" customWidth="1"/>
    <col min="14082" max="14082" width="42.85546875" style="20" customWidth="1"/>
    <col min="14083" max="14083" width="10.85546875" style="20" customWidth="1"/>
    <col min="14084" max="14084" width="10" style="20" customWidth="1"/>
    <col min="14085" max="14085" width="10.140625" style="20" customWidth="1"/>
    <col min="14086" max="14086" width="10" style="20" customWidth="1"/>
    <col min="14087" max="14336" width="9.140625" style="20"/>
    <col min="14337" max="14337" width="5.85546875" style="20" customWidth="1"/>
    <col min="14338" max="14338" width="42.85546875" style="20" customWidth="1"/>
    <col min="14339" max="14339" width="10.85546875" style="20" customWidth="1"/>
    <col min="14340" max="14340" width="10" style="20" customWidth="1"/>
    <col min="14341" max="14341" width="10.140625" style="20" customWidth="1"/>
    <col min="14342" max="14342" width="10" style="20" customWidth="1"/>
    <col min="14343" max="14592" width="9.140625" style="20"/>
    <col min="14593" max="14593" width="5.85546875" style="20" customWidth="1"/>
    <col min="14594" max="14594" width="42.85546875" style="20" customWidth="1"/>
    <col min="14595" max="14595" width="10.85546875" style="20" customWidth="1"/>
    <col min="14596" max="14596" width="10" style="20" customWidth="1"/>
    <col min="14597" max="14597" width="10.140625" style="20" customWidth="1"/>
    <col min="14598" max="14598" width="10" style="20" customWidth="1"/>
    <col min="14599" max="14848" width="9.140625" style="20"/>
    <col min="14849" max="14849" width="5.85546875" style="20" customWidth="1"/>
    <col min="14850" max="14850" width="42.85546875" style="20" customWidth="1"/>
    <col min="14851" max="14851" width="10.85546875" style="20" customWidth="1"/>
    <col min="14852" max="14852" width="10" style="20" customWidth="1"/>
    <col min="14853" max="14853" width="10.140625" style="20" customWidth="1"/>
    <col min="14854" max="14854" width="10" style="20" customWidth="1"/>
    <col min="14855" max="15104" width="9.140625" style="20"/>
    <col min="15105" max="15105" width="5.85546875" style="20" customWidth="1"/>
    <col min="15106" max="15106" width="42.85546875" style="20" customWidth="1"/>
    <col min="15107" max="15107" width="10.85546875" style="20" customWidth="1"/>
    <col min="15108" max="15108" width="10" style="20" customWidth="1"/>
    <col min="15109" max="15109" width="10.140625" style="20" customWidth="1"/>
    <col min="15110" max="15110" width="10" style="20" customWidth="1"/>
    <col min="15111" max="15360" width="9.140625" style="20"/>
    <col min="15361" max="15361" width="5.85546875" style="20" customWidth="1"/>
    <col min="15362" max="15362" width="42.85546875" style="20" customWidth="1"/>
    <col min="15363" max="15363" width="10.85546875" style="20" customWidth="1"/>
    <col min="15364" max="15364" width="10" style="20" customWidth="1"/>
    <col min="15365" max="15365" width="10.140625" style="20" customWidth="1"/>
    <col min="15366" max="15366" width="10" style="20" customWidth="1"/>
    <col min="15367" max="15616" width="9.140625" style="20"/>
    <col min="15617" max="15617" width="5.85546875" style="20" customWidth="1"/>
    <col min="15618" max="15618" width="42.85546875" style="20" customWidth="1"/>
    <col min="15619" max="15619" width="10.85546875" style="20" customWidth="1"/>
    <col min="15620" max="15620" width="10" style="20" customWidth="1"/>
    <col min="15621" max="15621" width="10.140625" style="20" customWidth="1"/>
    <col min="15622" max="15622" width="10" style="20" customWidth="1"/>
    <col min="15623" max="15872" width="9.140625" style="20"/>
    <col min="15873" max="15873" width="5.85546875" style="20" customWidth="1"/>
    <col min="15874" max="15874" width="42.85546875" style="20" customWidth="1"/>
    <col min="15875" max="15875" width="10.85546875" style="20" customWidth="1"/>
    <col min="15876" max="15876" width="10" style="20" customWidth="1"/>
    <col min="15877" max="15877" width="10.140625" style="20" customWidth="1"/>
    <col min="15878" max="15878" width="10" style="20" customWidth="1"/>
    <col min="15879" max="16128" width="9.140625" style="20"/>
    <col min="16129" max="16129" width="5.85546875" style="20" customWidth="1"/>
    <col min="16130" max="16130" width="42.85546875" style="20" customWidth="1"/>
    <col min="16131" max="16131" width="10.85546875" style="20" customWidth="1"/>
    <col min="16132" max="16132" width="10" style="20" customWidth="1"/>
    <col min="16133" max="16133" width="10.140625" style="20" customWidth="1"/>
    <col min="16134" max="16134" width="10" style="20" customWidth="1"/>
    <col min="16135" max="16384" width="9.140625" style="20"/>
  </cols>
  <sheetData>
    <row r="1" spans="1:7">
      <c r="A1" s="22"/>
      <c r="B1" s="171" t="s">
        <v>802</v>
      </c>
      <c r="C1" s="171"/>
      <c r="D1" s="171"/>
      <c r="E1" s="171"/>
      <c r="F1" s="171"/>
      <c r="G1" s="19"/>
    </row>
    <row r="2" spans="1:7">
      <c r="A2" s="23"/>
      <c r="B2" s="23"/>
      <c r="C2" s="23"/>
      <c r="D2" s="23"/>
      <c r="E2" s="23"/>
      <c r="F2" s="38"/>
    </row>
    <row r="3" spans="1:7">
      <c r="A3" s="194" t="s">
        <v>794</v>
      </c>
      <c r="B3" s="194"/>
      <c r="C3" s="194"/>
      <c r="D3" s="194"/>
      <c r="E3" s="194"/>
      <c r="F3" s="194"/>
    </row>
    <row r="4" spans="1:7">
      <c r="A4" s="23"/>
      <c r="B4" s="23"/>
      <c r="C4" s="176" t="s">
        <v>507</v>
      </c>
      <c r="D4" s="176"/>
      <c r="E4" s="176"/>
      <c r="F4" s="176"/>
    </row>
    <row r="5" spans="1:7" ht="38.25">
      <c r="A5" s="39" t="s">
        <v>519</v>
      </c>
      <c r="B5" s="39" t="s">
        <v>0</v>
      </c>
      <c r="C5" s="39" t="s">
        <v>775</v>
      </c>
      <c r="D5" s="39" t="s">
        <v>776</v>
      </c>
      <c r="E5" s="39" t="s">
        <v>777</v>
      </c>
      <c r="F5" s="40" t="s">
        <v>778</v>
      </c>
    </row>
    <row r="6" spans="1:7">
      <c r="A6" s="26"/>
      <c r="B6" s="41" t="s">
        <v>520</v>
      </c>
      <c r="C6" s="26"/>
      <c r="D6" s="26"/>
      <c r="E6" s="41"/>
      <c r="F6" s="26"/>
    </row>
    <row r="7" spans="1:7">
      <c r="A7" s="26" t="s">
        <v>521</v>
      </c>
      <c r="B7" s="26" t="s">
        <v>570</v>
      </c>
      <c r="C7" s="26">
        <v>21288</v>
      </c>
      <c r="D7" s="26">
        <v>10085</v>
      </c>
      <c r="E7" s="42">
        <v>4787</v>
      </c>
      <c r="F7" s="26">
        <v>12083</v>
      </c>
    </row>
    <row r="8" spans="1:7">
      <c r="A8" s="26" t="s">
        <v>523</v>
      </c>
      <c r="B8" s="26" t="s">
        <v>547</v>
      </c>
      <c r="C8" s="26">
        <v>4624</v>
      </c>
      <c r="D8" s="26">
        <v>3413</v>
      </c>
      <c r="E8" s="42">
        <v>3121</v>
      </c>
      <c r="F8" s="26">
        <v>2423</v>
      </c>
    </row>
    <row r="9" spans="1:7">
      <c r="A9" s="26" t="s">
        <v>525</v>
      </c>
      <c r="B9" s="26" t="s">
        <v>548</v>
      </c>
      <c r="C9" s="26">
        <v>17490</v>
      </c>
      <c r="D9" s="26">
        <v>21390</v>
      </c>
      <c r="E9" s="42">
        <v>12970</v>
      </c>
      <c r="F9" s="26">
        <v>2625</v>
      </c>
    </row>
    <row r="10" spans="1:7">
      <c r="A10" s="26" t="s">
        <v>527</v>
      </c>
      <c r="B10" s="26" t="s">
        <v>549</v>
      </c>
      <c r="C10" s="26">
        <v>2276</v>
      </c>
      <c r="D10" s="26">
        <v>3590</v>
      </c>
      <c r="E10" s="42">
        <v>4521</v>
      </c>
      <c r="F10" s="26">
        <v>3500</v>
      </c>
    </row>
    <row r="11" spans="1:7">
      <c r="A11" s="26" t="s">
        <v>529</v>
      </c>
      <c r="B11" s="26" t="s">
        <v>550</v>
      </c>
      <c r="C11" s="26">
        <v>15413</v>
      </c>
      <c r="D11" s="26">
        <v>15750</v>
      </c>
      <c r="E11" s="42">
        <v>12225</v>
      </c>
      <c r="F11" s="26">
        <v>7891</v>
      </c>
    </row>
    <row r="12" spans="1:7">
      <c r="A12" s="44" t="s">
        <v>551</v>
      </c>
      <c r="B12" s="42" t="s">
        <v>552</v>
      </c>
      <c r="C12" s="45">
        <v>0</v>
      </c>
      <c r="D12" s="45">
        <v>0</v>
      </c>
      <c r="E12" s="45">
        <v>0</v>
      </c>
      <c r="F12" s="46">
        <v>0</v>
      </c>
    </row>
    <row r="13" spans="1:7">
      <c r="A13" s="44" t="s">
        <v>553</v>
      </c>
      <c r="B13" s="42" t="s">
        <v>554</v>
      </c>
      <c r="C13" s="45">
        <v>0</v>
      </c>
      <c r="D13" s="45">
        <v>0</v>
      </c>
      <c r="E13" s="45">
        <v>0</v>
      </c>
      <c r="F13" s="46">
        <v>4500</v>
      </c>
    </row>
    <row r="14" spans="1:7">
      <c r="A14" s="26" t="s">
        <v>531</v>
      </c>
      <c r="B14" s="26" t="s">
        <v>555</v>
      </c>
      <c r="C14" s="26">
        <v>9497</v>
      </c>
      <c r="D14" s="26">
        <v>24680</v>
      </c>
      <c r="E14" s="42">
        <v>21223</v>
      </c>
      <c r="F14" s="26">
        <v>32805</v>
      </c>
    </row>
    <row r="15" spans="1:7">
      <c r="A15" s="26" t="s">
        <v>533</v>
      </c>
      <c r="B15" s="26" t="s">
        <v>556</v>
      </c>
      <c r="C15" s="26">
        <v>1000</v>
      </c>
      <c r="D15" s="26">
        <v>4099</v>
      </c>
      <c r="E15" s="42">
        <v>3795</v>
      </c>
      <c r="F15" s="26">
        <v>15926</v>
      </c>
    </row>
    <row r="16" spans="1:7">
      <c r="A16" s="26" t="s">
        <v>535</v>
      </c>
      <c r="B16" s="26" t="s">
        <v>470</v>
      </c>
      <c r="C16" s="26">
        <v>642</v>
      </c>
      <c r="D16" s="26">
        <v>0</v>
      </c>
      <c r="E16" s="42">
        <v>999</v>
      </c>
      <c r="F16" s="26">
        <v>0</v>
      </c>
    </row>
    <row r="17" spans="1:6">
      <c r="A17" s="26" t="s">
        <v>535</v>
      </c>
      <c r="B17" s="26" t="s">
        <v>786</v>
      </c>
      <c r="C17" s="26">
        <v>0</v>
      </c>
      <c r="D17" s="26">
        <v>0</v>
      </c>
      <c r="E17" s="42">
        <v>0</v>
      </c>
      <c r="F17" s="26">
        <v>37783</v>
      </c>
    </row>
    <row r="18" spans="1:6" s="143" customFormat="1">
      <c r="A18" s="142" t="s">
        <v>557</v>
      </c>
      <c r="B18" s="142" t="s">
        <v>558</v>
      </c>
      <c r="C18" s="142">
        <v>4199</v>
      </c>
      <c r="D18" s="142">
        <v>4463</v>
      </c>
      <c r="E18" s="148">
        <v>1210</v>
      </c>
      <c r="F18" s="142">
        <v>14926</v>
      </c>
    </row>
    <row r="19" spans="1:6">
      <c r="A19" s="26"/>
      <c r="B19" s="26" t="s">
        <v>559</v>
      </c>
      <c r="C19" s="26">
        <v>4134</v>
      </c>
      <c r="D19" s="26">
        <v>0</v>
      </c>
      <c r="E19" s="42">
        <v>0</v>
      </c>
      <c r="F19" s="26">
        <v>0</v>
      </c>
    </row>
    <row r="20" spans="1:6">
      <c r="A20" s="26"/>
      <c r="B20" s="41" t="s">
        <v>560</v>
      </c>
      <c r="C20" s="41">
        <f>SUM(C7:C19)</f>
        <v>80563</v>
      </c>
      <c r="D20" s="41">
        <f t="shared" ref="D20:F20" si="0">SUM(D7:D19)</f>
        <v>87470</v>
      </c>
      <c r="E20" s="41">
        <f t="shared" si="0"/>
        <v>64851</v>
      </c>
      <c r="F20" s="41">
        <f t="shared" si="0"/>
        <v>134462</v>
      </c>
    </row>
    <row r="21" spans="1:6">
      <c r="A21" s="26"/>
      <c r="B21" s="26"/>
      <c r="C21" s="26"/>
      <c r="D21" s="26"/>
      <c r="E21" s="41"/>
      <c r="F21" s="26"/>
    </row>
    <row r="22" spans="1:6">
      <c r="A22" s="26"/>
      <c r="B22" s="41" t="s">
        <v>541</v>
      </c>
      <c r="C22" s="26"/>
      <c r="D22" s="26"/>
      <c r="E22" s="41"/>
      <c r="F22" s="26"/>
    </row>
    <row r="23" spans="1:6">
      <c r="A23" s="26" t="s">
        <v>521</v>
      </c>
      <c r="B23" s="26" t="s">
        <v>570</v>
      </c>
      <c r="C23" s="26">
        <v>1250</v>
      </c>
      <c r="D23" s="26">
        <v>1083</v>
      </c>
      <c r="E23" s="42">
        <v>588</v>
      </c>
      <c r="F23" s="26">
        <v>0</v>
      </c>
    </row>
    <row r="24" spans="1:6">
      <c r="A24" s="26" t="s">
        <v>523</v>
      </c>
      <c r="B24" s="26" t="s">
        <v>547</v>
      </c>
      <c r="C24" s="26">
        <v>305</v>
      </c>
      <c r="D24" s="26">
        <v>282</v>
      </c>
      <c r="E24" s="42">
        <v>204</v>
      </c>
      <c r="F24" s="26">
        <v>0</v>
      </c>
    </row>
    <row r="25" spans="1:6">
      <c r="A25" s="26" t="s">
        <v>525</v>
      </c>
      <c r="B25" s="26" t="s">
        <v>548</v>
      </c>
      <c r="C25" s="26">
        <v>854</v>
      </c>
      <c r="D25" s="26">
        <v>1035</v>
      </c>
      <c r="E25" s="42">
        <v>891</v>
      </c>
      <c r="F25" s="26">
        <v>0</v>
      </c>
    </row>
    <row r="26" spans="1:6">
      <c r="A26" s="26"/>
      <c r="B26" s="41" t="s">
        <v>560</v>
      </c>
      <c r="C26" s="41">
        <f>SUM(C23:C25)</f>
        <v>2409</v>
      </c>
      <c r="D26" s="41">
        <f>SUM(D23:D25)</f>
        <v>2400</v>
      </c>
      <c r="E26" s="41">
        <f>SUM(E23:E25)</f>
        <v>1683</v>
      </c>
      <c r="F26" s="41">
        <f>SUM(F23:F25)</f>
        <v>0</v>
      </c>
    </row>
    <row r="27" spans="1:6">
      <c r="A27" s="26"/>
      <c r="B27" s="26"/>
      <c r="C27" s="26"/>
      <c r="D27" s="26"/>
      <c r="E27" s="41"/>
      <c r="F27" s="26"/>
    </row>
    <row r="28" spans="1:6">
      <c r="A28" s="26"/>
      <c r="B28" s="41" t="s">
        <v>561</v>
      </c>
      <c r="C28" s="26"/>
      <c r="D28" s="26"/>
      <c r="E28" s="41"/>
      <c r="F28" s="26"/>
    </row>
    <row r="29" spans="1:6">
      <c r="A29" s="26" t="s">
        <v>521</v>
      </c>
      <c r="B29" s="26" t="s">
        <v>570</v>
      </c>
      <c r="C29" s="26">
        <v>3135</v>
      </c>
      <c r="D29" s="26">
        <v>1566</v>
      </c>
      <c r="E29" s="42">
        <v>1192</v>
      </c>
      <c r="F29" s="26">
        <v>0</v>
      </c>
    </row>
    <row r="30" spans="1:6">
      <c r="A30" s="26" t="s">
        <v>523</v>
      </c>
      <c r="B30" s="26" t="s">
        <v>547</v>
      </c>
      <c r="C30" s="26">
        <v>842</v>
      </c>
      <c r="D30" s="26">
        <v>189</v>
      </c>
      <c r="E30" s="42">
        <v>327</v>
      </c>
      <c r="F30" s="26">
        <v>0</v>
      </c>
    </row>
    <row r="31" spans="1:6">
      <c r="A31" s="26" t="s">
        <v>525</v>
      </c>
      <c r="B31" s="26" t="s">
        <v>548</v>
      </c>
      <c r="C31" s="26">
        <v>21376</v>
      </c>
      <c r="D31" s="26">
        <v>3510</v>
      </c>
      <c r="E31" s="42">
        <v>3934</v>
      </c>
      <c r="F31" s="26">
        <v>0</v>
      </c>
    </row>
    <row r="32" spans="1:6">
      <c r="A32" s="26"/>
      <c r="B32" s="41" t="s">
        <v>560</v>
      </c>
      <c r="C32" s="41">
        <f>SUM(C29:C31)</f>
        <v>25353</v>
      </c>
      <c r="D32" s="41">
        <f>SUM(D29:D31)</f>
        <v>5265</v>
      </c>
      <c r="E32" s="41">
        <f>SUM(E29:E31)</f>
        <v>5453</v>
      </c>
      <c r="F32" s="41">
        <f>SUM(F29:F31)</f>
        <v>0</v>
      </c>
    </row>
    <row r="33" spans="1:6">
      <c r="A33" s="26"/>
      <c r="B33" s="41"/>
      <c r="C33" s="41"/>
      <c r="D33" s="41"/>
      <c r="E33" s="41"/>
      <c r="F33" s="41"/>
    </row>
    <row r="34" spans="1:6">
      <c r="A34" s="26"/>
      <c r="B34" s="41" t="s">
        <v>574</v>
      </c>
      <c r="C34" s="41"/>
      <c r="D34" s="41"/>
      <c r="E34" s="41"/>
      <c r="F34" s="41"/>
    </row>
    <row r="35" spans="1:6">
      <c r="A35" s="26" t="s">
        <v>521</v>
      </c>
      <c r="B35" s="26" t="s">
        <v>570</v>
      </c>
      <c r="C35" s="42">
        <v>0</v>
      </c>
      <c r="D35" s="42">
        <v>2541</v>
      </c>
      <c r="E35" s="42">
        <v>2844</v>
      </c>
      <c r="F35" s="42">
        <v>0</v>
      </c>
    </row>
    <row r="36" spans="1:6">
      <c r="A36" s="26" t="s">
        <v>523</v>
      </c>
      <c r="B36" s="26" t="s">
        <v>547</v>
      </c>
      <c r="C36" s="42">
        <v>0</v>
      </c>
      <c r="D36" s="42">
        <v>307</v>
      </c>
      <c r="E36" s="42">
        <v>777</v>
      </c>
      <c r="F36" s="42">
        <v>0</v>
      </c>
    </row>
    <row r="37" spans="1:6">
      <c r="A37" s="26" t="s">
        <v>525</v>
      </c>
      <c r="B37" s="26" t="s">
        <v>548</v>
      </c>
      <c r="C37" s="42">
        <v>0</v>
      </c>
      <c r="D37" s="42">
        <v>5699</v>
      </c>
      <c r="E37" s="42">
        <v>9390</v>
      </c>
      <c r="F37" s="42">
        <v>0</v>
      </c>
    </row>
    <row r="38" spans="1:6">
      <c r="A38" s="26"/>
      <c r="B38" s="41" t="s">
        <v>560</v>
      </c>
      <c r="C38" s="41">
        <f>SUM(C35:C37)</f>
        <v>0</v>
      </c>
      <c r="D38" s="41">
        <f t="shared" ref="D38:F38" si="1">SUM(D35:D37)</f>
        <v>8547</v>
      </c>
      <c r="E38" s="41">
        <f t="shared" si="1"/>
        <v>13011</v>
      </c>
      <c r="F38" s="41">
        <f t="shared" si="1"/>
        <v>0</v>
      </c>
    </row>
    <row r="39" spans="1:6">
      <c r="A39" s="26"/>
      <c r="B39" s="41"/>
      <c r="C39" s="41"/>
      <c r="D39" s="41"/>
      <c r="E39" s="41"/>
      <c r="F39" s="41"/>
    </row>
    <row r="40" spans="1:6">
      <c r="A40" s="26"/>
      <c r="B40" s="41" t="s">
        <v>576</v>
      </c>
      <c r="C40" s="41"/>
      <c r="D40" s="41"/>
      <c r="E40" s="41"/>
      <c r="F40" s="41"/>
    </row>
    <row r="41" spans="1:6">
      <c r="A41" s="26" t="s">
        <v>521</v>
      </c>
      <c r="B41" s="26" t="s">
        <v>570</v>
      </c>
      <c r="C41" s="42">
        <v>0</v>
      </c>
      <c r="D41" s="42">
        <v>2061</v>
      </c>
      <c r="E41" s="42">
        <v>1581</v>
      </c>
      <c r="F41" s="42">
        <v>0</v>
      </c>
    </row>
    <row r="42" spans="1:6">
      <c r="A42" s="26" t="s">
        <v>523</v>
      </c>
      <c r="B42" s="26" t="s">
        <v>547</v>
      </c>
      <c r="C42" s="42">
        <v>0</v>
      </c>
      <c r="D42" s="42">
        <v>249</v>
      </c>
      <c r="E42" s="42">
        <v>432</v>
      </c>
      <c r="F42" s="42">
        <v>0</v>
      </c>
    </row>
    <row r="43" spans="1:6">
      <c r="A43" s="26" t="s">
        <v>525</v>
      </c>
      <c r="B43" s="26" t="s">
        <v>548</v>
      </c>
      <c r="C43" s="42">
        <v>0</v>
      </c>
      <c r="D43" s="42">
        <v>4623</v>
      </c>
      <c r="E43" s="42">
        <v>5219</v>
      </c>
      <c r="F43" s="42">
        <v>0</v>
      </c>
    </row>
    <row r="44" spans="1:6">
      <c r="A44" s="26"/>
      <c r="B44" s="41" t="s">
        <v>560</v>
      </c>
      <c r="C44" s="30">
        <f>SUM(C41:C43)</f>
        <v>0</v>
      </c>
      <c r="D44" s="30">
        <f t="shared" ref="D44:F44" si="2">SUM(D41:D43)</f>
        <v>6933</v>
      </c>
      <c r="E44" s="30">
        <f t="shared" si="2"/>
        <v>7232</v>
      </c>
      <c r="F44" s="30">
        <f t="shared" si="2"/>
        <v>0</v>
      </c>
    </row>
    <row r="45" spans="1:6">
      <c r="A45" s="26"/>
      <c r="B45" s="41"/>
      <c r="C45" s="26"/>
      <c r="D45" s="26"/>
      <c r="E45" s="41"/>
      <c r="F45" s="26"/>
    </row>
    <row r="46" spans="1:6">
      <c r="A46" s="26"/>
      <c r="B46" s="41" t="s">
        <v>562</v>
      </c>
      <c r="C46" s="26"/>
      <c r="D46" s="26"/>
      <c r="E46" s="41"/>
      <c r="F46" s="26"/>
    </row>
    <row r="47" spans="1:6">
      <c r="A47" s="26" t="s">
        <v>525</v>
      </c>
      <c r="B47" s="26" t="s">
        <v>563</v>
      </c>
      <c r="C47" s="26">
        <v>4708</v>
      </c>
      <c r="D47" s="26">
        <v>2000</v>
      </c>
      <c r="E47" s="42">
        <v>12959</v>
      </c>
      <c r="F47" s="26">
        <v>8000</v>
      </c>
    </row>
    <row r="48" spans="1:6">
      <c r="A48" s="26"/>
      <c r="B48" s="41" t="s">
        <v>560</v>
      </c>
      <c r="C48" s="41">
        <f>SUM(C47)</f>
        <v>4708</v>
      </c>
      <c r="D48" s="41">
        <f>SUM(D47)</f>
        <v>2000</v>
      </c>
      <c r="E48" s="41">
        <f>SUM(E47)</f>
        <v>12959</v>
      </c>
      <c r="F48" s="41">
        <f>SUM(F47)</f>
        <v>8000</v>
      </c>
    </row>
    <row r="49" spans="1:6">
      <c r="A49" s="26"/>
      <c r="B49" s="26"/>
      <c r="C49" s="26"/>
      <c r="D49" s="26"/>
      <c r="E49" s="41"/>
      <c r="F49" s="26"/>
    </row>
    <row r="50" spans="1:6">
      <c r="A50" s="26"/>
      <c r="B50" s="41" t="s">
        <v>564</v>
      </c>
      <c r="C50" s="26"/>
      <c r="D50" s="26"/>
      <c r="E50" s="41"/>
      <c r="F50" s="26"/>
    </row>
    <row r="51" spans="1:6">
      <c r="A51" s="26" t="s">
        <v>525</v>
      </c>
      <c r="B51" s="26" t="s">
        <v>548</v>
      </c>
      <c r="C51" s="26">
        <v>592</v>
      </c>
      <c r="D51" s="26">
        <v>650</v>
      </c>
      <c r="E51" s="42">
        <v>628</v>
      </c>
      <c r="F51" s="26">
        <v>650</v>
      </c>
    </row>
    <row r="52" spans="1:6">
      <c r="A52" s="26"/>
      <c r="B52" s="41" t="s">
        <v>560</v>
      </c>
      <c r="C52" s="41">
        <f>SUM(C51)</f>
        <v>592</v>
      </c>
      <c r="D52" s="41">
        <f>SUM(D51)</f>
        <v>650</v>
      </c>
      <c r="E52" s="41">
        <f>SUM(E51)</f>
        <v>628</v>
      </c>
      <c r="F52" s="41">
        <f>SUM(F51)</f>
        <v>650</v>
      </c>
    </row>
    <row r="53" spans="1:6">
      <c r="A53" s="26"/>
      <c r="B53" s="26"/>
      <c r="C53" s="26"/>
      <c r="D53" s="26"/>
      <c r="E53" s="41"/>
      <c r="F53" s="26"/>
    </row>
    <row r="54" spans="1:6">
      <c r="A54" s="26"/>
      <c r="B54" s="41" t="s">
        <v>565</v>
      </c>
      <c r="C54" s="26"/>
      <c r="D54" s="26"/>
      <c r="E54" s="41"/>
      <c r="F54" s="26"/>
    </row>
    <row r="55" spans="1:6">
      <c r="A55" s="26" t="s">
        <v>525</v>
      </c>
      <c r="B55" s="26" t="s">
        <v>548</v>
      </c>
      <c r="C55" s="26">
        <v>2130</v>
      </c>
      <c r="D55" s="26">
        <v>2200</v>
      </c>
      <c r="E55" s="42">
        <v>2462</v>
      </c>
      <c r="F55" s="26">
        <v>2500</v>
      </c>
    </row>
    <row r="56" spans="1:6">
      <c r="A56" s="26"/>
      <c r="B56" s="41" t="s">
        <v>560</v>
      </c>
      <c r="C56" s="41">
        <f>C55</f>
        <v>2130</v>
      </c>
      <c r="D56" s="41">
        <f>D55</f>
        <v>2200</v>
      </c>
      <c r="E56" s="41">
        <f>E55</f>
        <v>2462</v>
      </c>
      <c r="F56" s="41">
        <f>F55</f>
        <v>2500</v>
      </c>
    </row>
    <row r="57" spans="1:6">
      <c r="A57" s="26"/>
      <c r="B57" s="41"/>
      <c r="C57" s="41"/>
      <c r="D57" s="41"/>
      <c r="E57" s="41"/>
      <c r="F57" s="41"/>
    </row>
    <row r="58" spans="1:6">
      <c r="A58" s="26"/>
      <c r="B58" s="41" t="s">
        <v>566</v>
      </c>
      <c r="C58" s="26"/>
      <c r="D58" s="26"/>
      <c r="E58" s="41"/>
      <c r="F58" s="26"/>
    </row>
    <row r="59" spans="1:6">
      <c r="A59" s="26" t="s">
        <v>521</v>
      </c>
      <c r="B59" s="26" t="s">
        <v>573</v>
      </c>
      <c r="C59" s="26">
        <v>0</v>
      </c>
      <c r="D59" s="26">
        <v>1586</v>
      </c>
      <c r="E59" s="42">
        <v>2389</v>
      </c>
      <c r="F59" s="26">
        <v>1739</v>
      </c>
    </row>
    <row r="60" spans="1:6">
      <c r="A60" s="26" t="s">
        <v>523</v>
      </c>
      <c r="B60" s="26" t="s">
        <v>547</v>
      </c>
      <c r="C60" s="26">
        <v>0</v>
      </c>
      <c r="D60" s="26">
        <v>428</v>
      </c>
      <c r="E60" s="42">
        <v>695</v>
      </c>
      <c r="F60" s="26">
        <v>383</v>
      </c>
    </row>
    <row r="61" spans="1:6">
      <c r="A61" s="26" t="s">
        <v>525</v>
      </c>
      <c r="B61" s="26" t="s">
        <v>548</v>
      </c>
      <c r="C61" s="26">
        <v>6578</v>
      </c>
      <c r="D61" s="26">
        <v>3486</v>
      </c>
      <c r="E61" s="42">
        <v>7090</v>
      </c>
      <c r="F61" s="26">
        <v>5000</v>
      </c>
    </row>
    <row r="62" spans="1:6">
      <c r="A62" s="26"/>
      <c r="B62" s="41" t="s">
        <v>560</v>
      </c>
      <c r="C62" s="41">
        <f>SUM(C59:C61)</f>
        <v>6578</v>
      </c>
      <c r="D62" s="41">
        <f t="shared" ref="D62:F62" si="3">SUM(D59:D61)</f>
        <v>5500</v>
      </c>
      <c r="E62" s="41">
        <f t="shared" si="3"/>
        <v>10174</v>
      </c>
      <c r="F62" s="41">
        <f t="shared" si="3"/>
        <v>7122</v>
      </c>
    </row>
    <row r="63" spans="1:6">
      <c r="A63" s="26"/>
      <c r="B63" s="41"/>
      <c r="C63" s="41"/>
      <c r="D63" s="41"/>
      <c r="E63" s="41"/>
      <c r="F63" s="26"/>
    </row>
    <row r="64" spans="1:6">
      <c r="A64" s="39"/>
      <c r="B64" s="47" t="s">
        <v>567</v>
      </c>
      <c r="C64" s="31"/>
      <c r="D64" s="31"/>
      <c r="E64" s="41"/>
      <c r="F64" s="26"/>
    </row>
    <row r="65" spans="1:6">
      <c r="A65" s="48" t="s">
        <v>525</v>
      </c>
      <c r="B65" s="49" t="s">
        <v>548</v>
      </c>
      <c r="C65" s="50">
        <v>334</v>
      </c>
      <c r="D65" s="50">
        <v>500</v>
      </c>
      <c r="E65" s="42">
        <v>296</v>
      </c>
      <c r="F65" s="26">
        <v>300</v>
      </c>
    </row>
    <row r="66" spans="1:6">
      <c r="A66" s="39"/>
      <c r="B66" s="47" t="s">
        <v>560</v>
      </c>
      <c r="C66" s="51">
        <f>C65</f>
        <v>334</v>
      </c>
      <c r="D66" s="51">
        <f>D65</f>
        <v>500</v>
      </c>
      <c r="E66" s="51">
        <f>E65</f>
        <v>296</v>
      </c>
      <c r="F66" s="51">
        <f>F65</f>
        <v>300</v>
      </c>
    </row>
    <row r="67" spans="1:6">
      <c r="A67" s="39"/>
      <c r="B67" s="47"/>
      <c r="C67" s="51"/>
      <c r="D67" s="51"/>
      <c r="E67" s="51"/>
      <c r="F67" s="51"/>
    </row>
    <row r="68" spans="1:6">
      <c r="A68" s="26"/>
      <c r="B68" s="41" t="s">
        <v>568</v>
      </c>
      <c r="C68" s="26"/>
      <c r="D68" s="26"/>
      <c r="E68" s="41"/>
      <c r="F68" s="26"/>
    </row>
    <row r="69" spans="1:6">
      <c r="A69" s="26" t="s">
        <v>521</v>
      </c>
      <c r="B69" s="26" t="s">
        <v>570</v>
      </c>
      <c r="C69" s="26">
        <v>44112</v>
      </c>
      <c r="D69" s="26">
        <v>39894</v>
      </c>
      <c r="E69" s="42">
        <v>53568</v>
      </c>
      <c r="F69" s="26">
        <v>37091</v>
      </c>
    </row>
    <row r="70" spans="1:6">
      <c r="A70" s="26" t="s">
        <v>523</v>
      </c>
      <c r="B70" s="26" t="s">
        <v>547</v>
      </c>
      <c r="C70" s="26">
        <v>5978</v>
      </c>
      <c r="D70" s="26">
        <v>5386</v>
      </c>
      <c r="E70" s="42">
        <v>6191</v>
      </c>
      <c r="F70" s="26">
        <v>4080</v>
      </c>
    </row>
    <row r="71" spans="1:6">
      <c r="A71" s="26" t="s">
        <v>525</v>
      </c>
      <c r="B71" s="26" t="s">
        <v>548</v>
      </c>
      <c r="C71" s="26">
        <v>8862</v>
      </c>
      <c r="D71" s="26">
        <v>8717</v>
      </c>
      <c r="E71" s="42">
        <v>12468</v>
      </c>
      <c r="F71" s="26">
        <v>15000</v>
      </c>
    </row>
    <row r="72" spans="1:6" s="21" customFormat="1">
      <c r="A72" s="30"/>
      <c r="B72" s="41" t="s">
        <v>560</v>
      </c>
      <c r="C72" s="41">
        <f>SUM(C69:C71)</f>
        <v>58952</v>
      </c>
      <c r="D72" s="41">
        <f t="shared" ref="D72:F72" si="4">SUM(D69:D71)</f>
        <v>53997</v>
      </c>
      <c r="E72" s="41">
        <f t="shared" si="4"/>
        <v>72227</v>
      </c>
      <c r="F72" s="41">
        <f t="shared" si="4"/>
        <v>56171</v>
      </c>
    </row>
    <row r="73" spans="1:6">
      <c r="A73" s="26"/>
      <c r="B73" s="26"/>
      <c r="C73" s="26"/>
      <c r="D73" s="26"/>
      <c r="E73" s="42"/>
      <c r="F73" s="26"/>
    </row>
    <row r="74" spans="1:6">
      <c r="A74" s="26"/>
      <c r="B74" s="41" t="s">
        <v>542</v>
      </c>
      <c r="C74" s="26"/>
      <c r="D74" s="26"/>
      <c r="E74" s="42"/>
      <c r="F74" s="26"/>
    </row>
    <row r="75" spans="1:6">
      <c r="A75" s="26" t="s">
        <v>521</v>
      </c>
      <c r="B75" s="26" t="s">
        <v>570</v>
      </c>
      <c r="C75" s="26">
        <v>2560</v>
      </c>
      <c r="D75" s="26">
        <v>2701</v>
      </c>
      <c r="E75" s="42">
        <v>1695</v>
      </c>
      <c r="F75" s="26">
        <v>3130</v>
      </c>
    </row>
    <row r="76" spans="1:6">
      <c r="A76" s="26" t="s">
        <v>523</v>
      </c>
      <c r="B76" s="26" t="s">
        <v>547</v>
      </c>
      <c r="C76" s="26">
        <v>654</v>
      </c>
      <c r="D76" s="26">
        <v>664</v>
      </c>
      <c r="E76" s="42">
        <v>456</v>
      </c>
      <c r="F76" s="26">
        <v>688</v>
      </c>
    </row>
    <row r="77" spans="1:6">
      <c r="A77" s="26" t="s">
        <v>525</v>
      </c>
      <c r="B77" s="26" t="s">
        <v>548</v>
      </c>
      <c r="C77" s="26">
        <v>1420</v>
      </c>
      <c r="D77" s="26">
        <v>1298</v>
      </c>
      <c r="E77" s="42">
        <v>714</v>
      </c>
      <c r="F77" s="26">
        <v>800</v>
      </c>
    </row>
    <row r="78" spans="1:6" s="21" customFormat="1">
      <c r="A78" s="30"/>
      <c r="B78" s="41" t="s">
        <v>560</v>
      </c>
      <c r="C78" s="41">
        <f>SUM(C75:C77)</f>
        <v>4634</v>
      </c>
      <c r="D78" s="41">
        <f>SUM(D75:D77)</f>
        <v>4663</v>
      </c>
      <c r="E78" s="41">
        <f>SUM(E75:E77)</f>
        <v>2865</v>
      </c>
      <c r="F78" s="41">
        <f>SUM(F75:F77)</f>
        <v>4618</v>
      </c>
    </row>
    <row r="79" spans="1:6" s="21" customFormat="1">
      <c r="A79" s="30"/>
      <c r="B79" s="41"/>
      <c r="C79" s="41"/>
      <c r="D79" s="41"/>
      <c r="E79" s="41"/>
      <c r="F79" s="41"/>
    </row>
    <row r="80" spans="1:6">
      <c r="A80" s="26"/>
      <c r="B80" s="30" t="s">
        <v>779</v>
      </c>
      <c r="C80" s="26"/>
      <c r="D80" s="26"/>
      <c r="E80" s="42"/>
      <c r="F80" s="26"/>
    </row>
    <row r="81" spans="1:6">
      <c r="A81" s="26"/>
      <c r="B81" s="30" t="s">
        <v>574</v>
      </c>
      <c r="C81" s="26"/>
      <c r="D81" s="26"/>
      <c r="E81" s="42"/>
      <c r="F81" s="26"/>
    </row>
    <row r="82" spans="1:6">
      <c r="A82" s="26" t="s">
        <v>521</v>
      </c>
      <c r="B82" s="26" t="s">
        <v>570</v>
      </c>
      <c r="C82" s="26">
        <v>0</v>
      </c>
      <c r="D82" s="26">
        <v>0</v>
      </c>
      <c r="E82" s="42">
        <v>0</v>
      </c>
      <c r="F82" s="26">
        <v>3405</v>
      </c>
    </row>
    <row r="83" spans="1:6">
      <c r="A83" s="26" t="s">
        <v>523</v>
      </c>
      <c r="B83" s="26" t="s">
        <v>547</v>
      </c>
      <c r="C83" s="26">
        <v>0</v>
      </c>
      <c r="D83" s="26">
        <v>0</v>
      </c>
      <c r="E83" s="42">
        <v>0</v>
      </c>
      <c r="F83" s="26">
        <v>1246</v>
      </c>
    </row>
    <row r="84" spans="1:6">
      <c r="A84" s="26" t="s">
        <v>525</v>
      </c>
      <c r="B84" s="26" t="s">
        <v>548</v>
      </c>
      <c r="C84" s="26">
        <v>0</v>
      </c>
      <c r="D84" s="26">
        <v>0</v>
      </c>
      <c r="E84" s="42">
        <v>0</v>
      </c>
      <c r="F84" s="26">
        <v>11351</v>
      </c>
    </row>
    <row r="85" spans="1:6">
      <c r="A85" s="26"/>
      <c r="B85" s="30" t="s">
        <v>560</v>
      </c>
      <c r="C85" s="26">
        <f>SUM(C82:C84)</f>
        <v>0</v>
      </c>
      <c r="D85" s="26">
        <f t="shared" ref="D85:F85" si="5">SUM(D82:D84)</f>
        <v>0</v>
      </c>
      <c r="E85" s="26">
        <f t="shared" si="5"/>
        <v>0</v>
      </c>
      <c r="F85" s="26">
        <f t="shared" si="5"/>
        <v>16002</v>
      </c>
    </row>
    <row r="86" spans="1:6">
      <c r="A86" s="26"/>
      <c r="B86" s="30"/>
      <c r="C86" s="26"/>
      <c r="D86" s="26"/>
      <c r="E86" s="42"/>
      <c r="F86" s="26"/>
    </row>
    <row r="87" spans="1:6">
      <c r="A87" s="26"/>
      <c r="B87" s="30" t="s">
        <v>780</v>
      </c>
      <c r="C87" s="26"/>
      <c r="D87" s="26"/>
      <c r="E87" s="42"/>
      <c r="F87" s="26"/>
    </row>
    <row r="88" spans="1:6">
      <c r="A88" s="26" t="s">
        <v>521</v>
      </c>
      <c r="B88" s="26" t="s">
        <v>570</v>
      </c>
      <c r="C88" s="26">
        <v>0</v>
      </c>
      <c r="D88" s="26">
        <v>0</v>
      </c>
      <c r="E88" s="42">
        <v>0</v>
      </c>
      <c r="F88" s="26">
        <v>150</v>
      </c>
    </row>
    <row r="89" spans="1:6">
      <c r="A89" s="26" t="s">
        <v>523</v>
      </c>
      <c r="B89" s="26" t="s">
        <v>547</v>
      </c>
      <c r="C89" s="26">
        <v>0</v>
      </c>
      <c r="D89" s="26">
        <v>0</v>
      </c>
      <c r="E89" s="42">
        <v>0</v>
      </c>
      <c r="F89" s="26">
        <v>33</v>
      </c>
    </row>
    <row r="90" spans="1:6">
      <c r="A90" s="26" t="s">
        <v>525</v>
      </c>
      <c r="B90" s="26" t="s">
        <v>548</v>
      </c>
      <c r="C90" s="26">
        <v>0</v>
      </c>
      <c r="D90" s="26">
        <v>0</v>
      </c>
      <c r="E90" s="42">
        <v>0</v>
      </c>
      <c r="F90" s="26">
        <v>380</v>
      </c>
    </row>
    <row r="91" spans="1:6">
      <c r="A91" s="26"/>
      <c r="B91" s="30" t="s">
        <v>560</v>
      </c>
      <c r="C91" s="26">
        <f>SUM(C88:C90)</f>
        <v>0</v>
      </c>
      <c r="D91" s="26">
        <f t="shared" ref="D91:F91" si="6">SUM(D88:D90)</f>
        <v>0</v>
      </c>
      <c r="E91" s="26">
        <f t="shared" si="6"/>
        <v>0</v>
      </c>
      <c r="F91" s="26">
        <f t="shared" si="6"/>
        <v>563</v>
      </c>
    </row>
    <row r="92" spans="1:6">
      <c r="A92" s="26"/>
      <c r="B92" s="26"/>
      <c r="C92" s="26"/>
      <c r="D92" s="26"/>
      <c r="E92" s="42"/>
      <c r="F92" s="26"/>
    </row>
    <row r="93" spans="1:6">
      <c r="A93" s="26"/>
      <c r="B93" s="30" t="s">
        <v>575</v>
      </c>
      <c r="C93" s="26"/>
      <c r="D93" s="26"/>
      <c r="E93" s="42"/>
      <c r="F93" s="26"/>
    </row>
    <row r="94" spans="1:6">
      <c r="A94" s="26" t="s">
        <v>521</v>
      </c>
      <c r="B94" s="26" t="s">
        <v>570</v>
      </c>
      <c r="C94" s="26">
        <v>0</v>
      </c>
      <c r="D94" s="26">
        <v>0</v>
      </c>
      <c r="E94" s="42">
        <v>0</v>
      </c>
      <c r="F94" s="26">
        <v>520</v>
      </c>
    </row>
    <row r="95" spans="1:6">
      <c r="A95" s="26" t="s">
        <v>523</v>
      </c>
      <c r="B95" s="26" t="s">
        <v>547</v>
      </c>
      <c r="C95" s="26">
        <v>0</v>
      </c>
      <c r="D95" s="26">
        <v>0</v>
      </c>
      <c r="E95" s="42">
        <v>0</v>
      </c>
      <c r="F95" s="26">
        <v>114</v>
      </c>
    </row>
    <row r="96" spans="1:6">
      <c r="A96" s="26" t="s">
        <v>525</v>
      </c>
      <c r="B96" s="26" t="s">
        <v>548</v>
      </c>
      <c r="C96" s="26">
        <v>0</v>
      </c>
      <c r="D96" s="26">
        <v>0</v>
      </c>
      <c r="E96" s="42">
        <v>0</v>
      </c>
      <c r="F96" s="26">
        <v>5100</v>
      </c>
    </row>
    <row r="97" spans="1:6">
      <c r="A97" s="26"/>
      <c r="B97" s="30" t="s">
        <v>560</v>
      </c>
      <c r="C97" s="26">
        <f>SUM(C94:C96)</f>
        <v>0</v>
      </c>
      <c r="D97" s="26">
        <f t="shared" ref="D97:F97" si="7">SUM(D94:D96)</f>
        <v>0</v>
      </c>
      <c r="E97" s="26">
        <f t="shared" si="7"/>
        <v>0</v>
      </c>
      <c r="F97" s="26">
        <f t="shared" si="7"/>
        <v>5734</v>
      </c>
    </row>
    <row r="98" spans="1:6">
      <c r="A98" s="30"/>
      <c r="B98" s="30"/>
      <c r="C98" s="26"/>
      <c r="D98" s="26"/>
      <c r="E98" s="42"/>
      <c r="F98" s="26"/>
    </row>
    <row r="99" spans="1:6">
      <c r="A99" s="26"/>
      <c r="B99" s="30" t="s">
        <v>539</v>
      </c>
      <c r="C99" s="26"/>
      <c r="D99" s="26"/>
      <c r="E99" s="26"/>
      <c r="F99" s="26"/>
    </row>
    <row r="100" spans="1:6">
      <c r="A100" s="26" t="s">
        <v>521</v>
      </c>
      <c r="B100" s="26" t="s">
        <v>570</v>
      </c>
      <c r="C100" s="26">
        <v>0</v>
      </c>
      <c r="D100" s="26">
        <v>0</v>
      </c>
      <c r="E100" s="26">
        <v>0</v>
      </c>
      <c r="F100" s="26">
        <v>350</v>
      </c>
    </row>
    <row r="101" spans="1:6">
      <c r="A101" s="26" t="s">
        <v>523</v>
      </c>
      <c r="B101" s="26" t="s">
        <v>547</v>
      </c>
      <c r="C101" s="26">
        <v>0</v>
      </c>
      <c r="D101" s="26">
        <v>0</v>
      </c>
      <c r="E101" s="26">
        <v>0</v>
      </c>
      <c r="F101" s="26">
        <v>77</v>
      </c>
    </row>
    <row r="102" spans="1:6">
      <c r="A102" s="26" t="s">
        <v>525</v>
      </c>
      <c r="B102" s="26" t="s">
        <v>548</v>
      </c>
      <c r="C102" s="26">
        <v>0</v>
      </c>
      <c r="D102" s="26">
        <v>0</v>
      </c>
      <c r="E102" s="26">
        <v>0</v>
      </c>
      <c r="F102" s="26">
        <v>2700</v>
      </c>
    </row>
    <row r="103" spans="1:6">
      <c r="A103" s="26"/>
      <c r="B103" s="30" t="s">
        <v>560</v>
      </c>
      <c r="C103" s="26">
        <f>SUM(C100:C102)</f>
        <v>0</v>
      </c>
      <c r="D103" s="26">
        <f t="shared" ref="D103:F103" si="8">SUM(D100:D102)</f>
        <v>0</v>
      </c>
      <c r="E103" s="26">
        <f t="shared" si="8"/>
        <v>0</v>
      </c>
      <c r="F103" s="26">
        <f t="shared" si="8"/>
        <v>3127</v>
      </c>
    </row>
    <row r="104" spans="1:6">
      <c r="A104" s="130"/>
      <c r="B104" s="130"/>
      <c r="C104" s="130"/>
      <c r="D104" s="130"/>
      <c r="E104" s="130"/>
      <c r="F104" s="130"/>
    </row>
    <row r="105" spans="1:6" ht="25.5">
      <c r="A105" s="26"/>
      <c r="B105" s="43" t="s">
        <v>569</v>
      </c>
      <c r="C105" s="26"/>
      <c r="D105" s="26"/>
      <c r="E105" s="42"/>
      <c r="F105" s="26"/>
    </row>
    <row r="106" spans="1:6">
      <c r="A106" s="26" t="s">
        <v>521</v>
      </c>
      <c r="B106" s="26" t="s">
        <v>570</v>
      </c>
      <c r="C106" s="26">
        <f>SUM(C7,C23,C29,C35,C41,C59,C69,C75,C82,C88,C94,C100)</f>
        <v>72345</v>
      </c>
      <c r="D106" s="26">
        <f t="shared" ref="D106:F106" si="9">SUM(D7,D23,D29,D35,D41,D59,D69,D75,D82,D88,D94,D100)</f>
        <v>61517</v>
      </c>
      <c r="E106" s="26">
        <f t="shared" si="9"/>
        <v>68644</v>
      </c>
      <c r="F106" s="26">
        <f t="shared" si="9"/>
        <v>58468</v>
      </c>
    </row>
    <row r="107" spans="1:6">
      <c r="A107" s="26" t="s">
        <v>523</v>
      </c>
      <c r="B107" s="26" t="s">
        <v>547</v>
      </c>
      <c r="C107" s="26">
        <f t="shared" ref="C107:F107" si="10">SUM(C8,C24,C30,C36,C42,C60,C70,C76,C83,C89,C95,C101)</f>
        <v>12403</v>
      </c>
      <c r="D107" s="26">
        <f t="shared" si="10"/>
        <v>10918</v>
      </c>
      <c r="E107" s="26">
        <f t="shared" si="10"/>
        <v>12203</v>
      </c>
      <c r="F107" s="26">
        <f t="shared" si="10"/>
        <v>9044</v>
      </c>
    </row>
    <row r="108" spans="1:6">
      <c r="A108" s="26" t="s">
        <v>525</v>
      </c>
      <c r="B108" s="26" t="s">
        <v>548</v>
      </c>
      <c r="C108" s="26">
        <f>SUM(C9,C25,C31,C37,C43,C47,C51,C55,C61,C65,C71,C77,C84,C90,C96,C102)</f>
        <v>64344</v>
      </c>
      <c r="D108" s="26">
        <f t="shared" ref="D108:F108" si="11">SUM(D9,D25,D31,D37,D43,D47,D51,D55,D61,D65,D71,D77,D84,D90,D96,D102)</f>
        <v>55108</v>
      </c>
      <c r="E108" s="26">
        <f t="shared" si="11"/>
        <v>69021</v>
      </c>
      <c r="F108" s="26">
        <f t="shared" si="11"/>
        <v>54406</v>
      </c>
    </row>
    <row r="109" spans="1:6">
      <c r="A109" s="26" t="s">
        <v>527</v>
      </c>
      <c r="B109" s="26" t="s">
        <v>549</v>
      </c>
      <c r="C109" s="26">
        <f>SUM(C10)</f>
        <v>2276</v>
      </c>
      <c r="D109" s="26">
        <f t="shared" ref="D109:F109" si="12">SUM(D10)</f>
        <v>3590</v>
      </c>
      <c r="E109" s="26">
        <f t="shared" si="12"/>
        <v>4521</v>
      </c>
      <c r="F109" s="26">
        <f t="shared" si="12"/>
        <v>3500</v>
      </c>
    </row>
    <row r="110" spans="1:6">
      <c r="A110" s="26" t="s">
        <v>529</v>
      </c>
      <c r="B110" s="26" t="s">
        <v>550</v>
      </c>
      <c r="C110" s="26">
        <f>SUM(C11,C13)</f>
        <v>15413</v>
      </c>
      <c r="D110" s="26">
        <f t="shared" ref="D110:F110" si="13">SUM(D11,D13)</f>
        <v>15750</v>
      </c>
      <c r="E110" s="26">
        <f t="shared" si="13"/>
        <v>12225</v>
      </c>
      <c r="F110" s="26">
        <f t="shared" si="13"/>
        <v>12391</v>
      </c>
    </row>
    <row r="111" spans="1:6">
      <c r="A111" s="26" t="s">
        <v>531</v>
      </c>
      <c r="B111" s="26" t="s">
        <v>555</v>
      </c>
      <c r="C111" s="26">
        <f>SUM(C14)</f>
        <v>9497</v>
      </c>
      <c r="D111" s="26">
        <f t="shared" ref="D111:F111" si="14">SUM(D14)</f>
        <v>24680</v>
      </c>
      <c r="E111" s="26">
        <f t="shared" si="14"/>
        <v>21223</v>
      </c>
      <c r="F111" s="26">
        <f t="shared" si="14"/>
        <v>32805</v>
      </c>
    </row>
    <row r="112" spans="1:6">
      <c r="A112" s="26" t="s">
        <v>533</v>
      </c>
      <c r="B112" s="26" t="s">
        <v>556</v>
      </c>
      <c r="C112" s="26">
        <f>SUM(C15)</f>
        <v>1000</v>
      </c>
      <c r="D112" s="26">
        <f t="shared" ref="D112:F112" si="15">SUM(D15)</f>
        <v>4099</v>
      </c>
      <c r="E112" s="26">
        <f t="shared" si="15"/>
        <v>3795</v>
      </c>
      <c r="F112" s="26">
        <f t="shared" si="15"/>
        <v>15926</v>
      </c>
    </row>
    <row r="113" spans="1:6">
      <c r="A113" s="26" t="s">
        <v>535</v>
      </c>
      <c r="B113" s="26" t="s">
        <v>470</v>
      </c>
      <c r="C113" s="26">
        <f t="shared" ref="C113:F114" si="16">SUM(C16)</f>
        <v>642</v>
      </c>
      <c r="D113" s="26">
        <f t="shared" si="16"/>
        <v>0</v>
      </c>
      <c r="E113" s="26">
        <f t="shared" si="16"/>
        <v>999</v>
      </c>
      <c r="F113" s="26">
        <f t="shared" si="16"/>
        <v>0</v>
      </c>
    </row>
    <row r="114" spans="1:6">
      <c r="A114" s="26" t="s">
        <v>535</v>
      </c>
      <c r="B114" s="26" t="s">
        <v>786</v>
      </c>
      <c r="C114" s="26">
        <f t="shared" si="16"/>
        <v>0</v>
      </c>
      <c r="D114" s="26">
        <f t="shared" si="16"/>
        <v>0</v>
      </c>
      <c r="E114" s="26">
        <f t="shared" si="16"/>
        <v>0</v>
      </c>
      <c r="F114" s="26">
        <f t="shared" si="16"/>
        <v>37783</v>
      </c>
    </row>
    <row r="115" spans="1:6" s="143" customFormat="1">
      <c r="A115" s="149" t="s">
        <v>557</v>
      </c>
      <c r="B115" s="150" t="s">
        <v>558</v>
      </c>
      <c r="C115" s="142">
        <f>SUM(C18)</f>
        <v>4199</v>
      </c>
      <c r="D115" s="142">
        <f t="shared" ref="D115:F115" si="17">SUM(D18)</f>
        <v>4463</v>
      </c>
      <c r="E115" s="142">
        <f t="shared" si="17"/>
        <v>1210</v>
      </c>
      <c r="F115" s="142">
        <f t="shared" si="17"/>
        <v>14926</v>
      </c>
    </row>
    <row r="116" spans="1:6">
      <c r="A116" s="30"/>
      <c r="B116" s="41" t="s">
        <v>571</v>
      </c>
      <c r="C116" s="26">
        <f>SUM(C19)</f>
        <v>4134</v>
      </c>
      <c r="D116" s="26">
        <f t="shared" ref="D116:F116" si="18">SUM(D19)</f>
        <v>0</v>
      </c>
      <c r="E116" s="26">
        <f t="shared" si="18"/>
        <v>0</v>
      </c>
      <c r="F116" s="26">
        <f t="shared" si="18"/>
        <v>0</v>
      </c>
    </row>
    <row r="117" spans="1:6">
      <c r="A117" s="195" t="s">
        <v>572</v>
      </c>
      <c r="B117" s="195"/>
      <c r="C117" s="26">
        <f>SUM(C20,C26,C32,C38,C44,C48,C52,C56,C62,C66,C72,C78,C85,C91,C97,C103)</f>
        <v>186253</v>
      </c>
      <c r="D117" s="26">
        <f t="shared" ref="D117:F117" si="19">SUM(D20,D26,D32,D38,D44,D48,D52,D56,D62,D66,D72,D78,D85,D91,D97,D103)</f>
        <v>180125</v>
      </c>
      <c r="E117" s="26">
        <f t="shared" si="19"/>
        <v>193841</v>
      </c>
      <c r="F117" s="26">
        <f t="shared" si="19"/>
        <v>239249</v>
      </c>
    </row>
    <row r="141" spans="5:5">
      <c r="E141" s="23"/>
    </row>
    <row r="143" spans="5:5">
      <c r="E143" s="23"/>
    </row>
  </sheetData>
  <mergeCells count="4">
    <mergeCell ref="B1:F1"/>
    <mergeCell ref="A3:F3"/>
    <mergeCell ref="C4:F4"/>
    <mergeCell ref="A117:B117"/>
  </mergeCells>
  <pageMargins left="0.51181102362204722" right="0.51181102362204722" top="0.59055118110236227" bottom="0.59055118110236227" header="0.31496062992125984" footer="0.31496062992125984"/>
  <pageSetup paperSize="9" orientation="portrait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sqref="A1:C1"/>
    </sheetView>
  </sheetViews>
  <sheetFormatPr defaultRowHeight="12.75"/>
  <cols>
    <col min="1" max="1" width="10.85546875" style="20" customWidth="1"/>
    <col min="2" max="2" width="41.85546875" style="20" customWidth="1"/>
    <col min="3" max="3" width="20.7109375" style="20" customWidth="1"/>
    <col min="4" max="256" width="9.140625" style="20"/>
    <col min="257" max="257" width="10.85546875" style="20" customWidth="1"/>
    <col min="258" max="258" width="66.5703125" style="20" customWidth="1"/>
    <col min="259" max="259" width="20.7109375" style="20" customWidth="1"/>
    <col min="260" max="512" width="9.140625" style="20"/>
    <col min="513" max="513" width="10.85546875" style="20" customWidth="1"/>
    <col min="514" max="514" width="66.5703125" style="20" customWidth="1"/>
    <col min="515" max="515" width="20.7109375" style="20" customWidth="1"/>
    <col min="516" max="768" width="9.140625" style="20"/>
    <col min="769" max="769" width="10.85546875" style="20" customWidth="1"/>
    <col min="770" max="770" width="66.5703125" style="20" customWidth="1"/>
    <col min="771" max="771" width="20.7109375" style="20" customWidth="1"/>
    <col min="772" max="1024" width="9.140625" style="20"/>
    <col min="1025" max="1025" width="10.85546875" style="20" customWidth="1"/>
    <col min="1026" max="1026" width="66.5703125" style="20" customWidth="1"/>
    <col min="1027" max="1027" width="20.7109375" style="20" customWidth="1"/>
    <col min="1028" max="1280" width="9.140625" style="20"/>
    <col min="1281" max="1281" width="10.85546875" style="20" customWidth="1"/>
    <col min="1282" max="1282" width="66.5703125" style="20" customWidth="1"/>
    <col min="1283" max="1283" width="20.7109375" style="20" customWidth="1"/>
    <col min="1284" max="1536" width="9.140625" style="20"/>
    <col min="1537" max="1537" width="10.85546875" style="20" customWidth="1"/>
    <col min="1538" max="1538" width="66.5703125" style="20" customWidth="1"/>
    <col min="1539" max="1539" width="20.7109375" style="20" customWidth="1"/>
    <col min="1540" max="1792" width="9.140625" style="20"/>
    <col min="1793" max="1793" width="10.85546875" style="20" customWidth="1"/>
    <col min="1794" max="1794" width="66.5703125" style="20" customWidth="1"/>
    <col min="1795" max="1795" width="20.7109375" style="20" customWidth="1"/>
    <col min="1796" max="2048" width="9.140625" style="20"/>
    <col min="2049" max="2049" width="10.85546875" style="20" customWidth="1"/>
    <col min="2050" max="2050" width="66.5703125" style="20" customWidth="1"/>
    <col min="2051" max="2051" width="20.7109375" style="20" customWidth="1"/>
    <col min="2052" max="2304" width="9.140625" style="20"/>
    <col min="2305" max="2305" width="10.85546875" style="20" customWidth="1"/>
    <col min="2306" max="2306" width="66.5703125" style="20" customWidth="1"/>
    <col min="2307" max="2307" width="20.7109375" style="20" customWidth="1"/>
    <col min="2308" max="2560" width="9.140625" style="20"/>
    <col min="2561" max="2561" width="10.85546875" style="20" customWidth="1"/>
    <col min="2562" max="2562" width="66.5703125" style="20" customWidth="1"/>
    <col min="2563" max="2563" width="20.7109375" style="20" customWidth="1"/>
    <col min="2564" max="2816" width="9.140625" style="20"/>
    <col min="2817" max="2817" width="10.85546875" style="20" customWidth="1"/>
    <col min="2818" max="2818" width="66.5703125" style="20" customWidth="1"/>
    <col min="2819" max="2819" width="20.7109375" style="20" customWidth="1"/>
    <col min="2820" max="3072" width="9.140625" style="20"/>
    <col min="3073" max="3073" width="10.85546875" style="20" customWidth="1"/>
    <col min="3074" max="3074" width="66.5703125" style="20" customWidth="1"/>
    <col min="3075" max="3075" width="20.7109375" style="20" customWidth="1"/>
    <col min="3076" max="3328" width="9.140625" style="20"/>
    <col min="3329" max="3329" width="10.85546875" style="20" customWidth="1"/>
    <col min="3330" max="3330" width="66.5703125" style="20" customWidth="1"/>
    <col min="3331" max="3331" width="20.7109375" style="20" customWidth="1"/>
    <col min="3332" max="3584" width="9.140625" style="20"/>
    <col min="3585" max="3585" width="10.85546875" style="20" customWidth="1"/>
    <col min="3586" max="3586" width="66.5703125" style="20" customWidth="1"/>
    <col min="3587" max="3587" width="20.7109375" style="20" customWidth="1"/>
    <col min="3588" max="3840" width="9.140625" style="20"/>
    <col min="3841" max="3841" width="10.85546875" style="20" customWidth="1"/>
    <col min="3842" max="3842" width="66.5703125" style="20" customWidth="1"/>
    <col min="3843" max="3843" width="20.7109375" style="20" customWidth="1"/>
    <col min="3844" max="4096" width="9.140625" style="20"/>
    <col min="4097" max="4097" width="10.85546875" style="20" customWidth="1"/>
    <col min="4098" max="4098" width="66.5703125" style="20" customWidth="1"/>
    <col min="4099" max="4099" width="20.7109375" style="20" customWidth="1"/>
    <col min="4100" max="4352" width="9.140625" style="20"/>
    <col min="4353" max="4353" width="10.85546875" style="20" customWidth="1"/>
    <col min="4354" max="4354" width="66.5703125" style="20" customWidth="1"/>
    <col min="4355" max="4355" width="20.7109375" style="20" customWidth="1"/>
    <col min="4356" max="4608" width="9.140625" style="20"/>
    <col min="4609" max="4609" width="10.85546875" style="20" customWidth="1"/>
    <col min="4610" max="4610" width="66.5703125" style="20" customWidth="1"/>
    <col min="4611" max="4611" width="20.7109375" style="20" customWidth="1"/>
    <col min="4612" max="4864" width="9.140625" style="20"/>
    <col min="4865" max="4865" width="10.85546875" style="20" customWidth="1"/>
    <col min="4866" max="4866" width="66.5703125" style="20" customWidth="1"/>
    <col min="4867" max="4867" width="20.7109375" style="20" customWidth="1"/>
    <col min="4868" max="5120" width="9.140625" style="20"/>
    <col min="5121" max="5121" width="10.85546875" style="20" customWidth="1"/>
    <col min="5122" max="5122" width="66.5703125" style="20" customWidth="1"/>
    <col min="5123" max="5123" width="20.7109375" style="20" customWidth="1"/>
    <col min="5124" max="5376" width="9.140625" style="20"/>
    <col min="5377" max="5377" width="10.85546875" style="20" customWidth="1"/>
    <col min="5378" max="5378" width="66.5703125" style="20" customWidth="1"/>
    <col min="5379" max="5379" width="20.7109375" style="20" customWidth="1"/>
    <col min="5380" max="5632" width="9.140625" style="20"/>
    <col min="5633" max="5633" width="10.85546875" style="20" customWidth="1"/>
    <col min="5634" max="5634" width="66.5703125" style="20" customWidth="1"/>
    <col min="5635" max="5635" width="20.7109375" style="20" customWidth="1"/>
    <col min="5636" max="5888" width="9.140625" style="20"/>
    <col min="5889" max="5889" width="10.85546875" style="20" customWidth="1"/>
    <col min="5890" max="5890" width="66.5703125" style="20" customWidth="1"/>
    <col min="5891" max="5891" width="20.7109375" style="20" customWidth="1"/>
    <col min="5892" max="6144" width="9.140625" style="20"/>
    <col min="6145" max="6145" width="10.85546875" style="20" customWidth="1"/>
    <col min="6146" max="6146" width="66.5703125" style="20" customWidth="1"/>
    <col min="6147" max="6147" width="20.7109375" style="20" customWidth="1"/>
    <col min="6148" max="6400" width="9.140625" style="20"/>
    <col min="6401" max="6401" width="10.85546875" style="20" customWidth="1"/>
    <col min="6402" max="6402" width="66.5703125" style="20" customWidth="1"/>
    <col min="6403" max="6403" width="20.7109375" style="20" customWidth="1"/>
    <col min="6404" max="6656" width="9.140625" style="20"/>
    <col min="6657" max="6657" width="10.85546875" style="20" customWidth="1"/>
    <col min="6658" max="6658" width="66.5703125" style="20" customWidth="1"/>
    <col min="6659" max="6659" width="20.7109375" style="20" customWidth="1"/>
    <col min="6660" max="6912" width="9.140625" style="20"/>
    <col min="6913" max="6913" width="10.85546875" style="20" customWidth="1"/>
    <col min="6914" max="6914" width="66.5703125" style="20" customWidth="1"/>
    <col min="6915" max="6915" width="20.7109375" style="20" customWidth="1"/>
    <col min="6916" max="7168" width="9.140625" style="20"/>
    <col min="7169" max="7169" width="10.85546875" style="20" customWidth="1"/>
    <col min="7170" max="7170" width="66.5703125" style="20" customWidth="1"/>
    <col min="7171" max="7171" width="20.7109375" style="20" customWidth="1"/>
    <col min="7172" max="7424" width="9.140625" style="20"/>
    <col min="7425" max="7425" width="10.85546875" style="20" customWidth="1"/>
    <col min="7426" max="7426" width="66.5703125" style="20" customWidth="1"/>
    <col min="7427" max="7427" width="20.7109375" style="20" customWidth="1"/>
    <col min="7428" max="7680" width="9.140625" style="20"/>
    <col min="7681" max="7681" width="10.85546875" style="20" customWidth="1"/>
    <col min="7682" max="7682" width="66.5703125" style="20" customWidth="1"/>
    <col min="7683" max="7683" width="20.7109375" style="20" customWidth="1"/>
    <col min="7684" max="7936" width="9.140625" style="20"/>
    <col min="7937" max="7937" width="10.85546875" style="20" customWidth="1"/>
    <col min="7938" max="7938" width="66.5703125" style="20" customWidth="1"/>
    <col min="7939" max="7939" width="20.7109375" style="20" customWidth="1"/>
    <col min="7940" max="8192" width="9.140625" style="20"/>
    <col min="8193" max="8193" width="10.85546875" style="20" customWidth="1"/>
    <col min="8194" max="8194" width="66.5703125" style="20" customWidth="1"/>
    <col min="8195" max="8195" width="20.7109375" style="20" customWidth="1"/>
    <col min="8196" max="8448" width="9.140625" style="20"/>
    <col min="8449" max="8449" width="10.85546875" style="20" customWidth="1"/>
    <col min="8450" max="8450" width="66.5703125" style="20" customWidth="1"/>
    <col min="8451" max="8451" width="20.7109375" style="20" customWidth="1"/>
    <col min="8452" max="8704" width="9.140625" style="20"/>
    <col min="8705" max="8705" width="10.85546875" style="20" customWidth="1"/>
    <col min="8706" max="8706" width="66.5703125" style="20" customWidth="1"/>
    <col min="8707" max="8707" width="20.7109375" style="20" customWidth="1"/>
    <col min="8708" max="8960" width="9.140625" style="20"/>
    <col min="8961" max="8961" width="10.85546875" style="20" customWidth="1"/>
    <col min="8962" max="8962" width="66.5703125" style="20" customWidth="1"/>
    <col min="8963" max="8963" width="20.7109375" style="20" customWidth="1"/>
    <col min="8964" max="9216" width="9.140625" style="20"/>
    <col min="9217" max="9217" width="10.85546875" style="20" customWidth="1"/>
    <col min="9218" max="9218" width="66.5703125" style="20" customWidth="1"/>
    <col min="9219" max="9219" width="20.7109375" style="20" customWidth="1"/>
    <col min="9220" max="9472" width="9.140625" style="20"/>
    <col min="9473" max="9473" width="10.85546875" style="20" customWidth="1"/>
    <col min="9474" max="9474" width="66.5703125" style="20" customWidth="1"/>
    <col min="9475" max="9475" width="20.7109375" style="20" customWidth="1"/>
    <col min="9476" max="9728" width="9.140625" style="20"/>
    <col min="9729" max="9729" width="10.85546875" style="20" customWidth="1"/>
    <col min="9730" max="9730" width="66.5703125" style="20" customWidth="1"/>
    <col min="9731" max="9731" width="20.7109375" style="20" customWidth="1"/>
    <col min="9732" max="9984" width="9.140625" style="20"/>
    <col min="9985" max="9985" width="10.85546875" style="20" customWidth="1"/>
    <col min="9986" max="9986" width="66.5703125" style="20" customWidth="1"/>
    <col min="9987" max="9987" width="20.7109375" style="20" customWidth="1"/>
    <col min="9988" max="10240" width="9.140625" style="20"/>
    <col min="10241" max="10241" width="10.85546875" style="20" customWidth="1"/>
    <col min="10242" max="10242" width="66.5703125" style="20" customWidth="1"/>
    <col min="10243" max="10243" width="20.7109375" style="20" customWidth="1"/>
    <col min="10244" max="10496" width="9.140625" style="20"/>
    <col min="10497" max="10497" width="10.85546875" style="20" customWidth="1"/>
    <col min="10498" max="10498" width="66.5703125" style="20" customWidth="1"/>
    <col min="10499" max="10499" width="20.7109375" style="20" customWidth="1"/>
    <col min="10500" max="10752" width="9.140625" style="20"/>
    <col min="10753" max="10753" width="10.85546875" style="20" customWidth="1"/>
    <col min="10754" max="10754" width="66.5703125" style="20" customWidth="1"/>
    <col min="10755" max="10755" width="20.7109375" style="20" customWidth="1"/>
    <col min="10756" max="11008" width="9.140625" style="20"/>
    <col min="11009" max="11009" width="10.85546875" style="20" customWidth="1"/>
    <col min="11010" max="11010" width="66.5703125" style="20" customWidth="1"/>
    <col min="11011" max="11011" width="20.7109375" style="20" customWidth="1"/>
    <col min="11012" max="11264" width="9.140625" style="20"/>
    <col min="11265" max="11265" width="10.85546875" style="20" customWidth="1"/>
    <col min="11266" max="11266" width="66.5703125" style="20" customWidth="1"/>
    <col min="11267" max="11267" width="20.7109375" style="20" customWidth="1"/>
    <col min="11268" max="11520" width="9.140625" style="20"/>
    <col min="11521" max="11521" width="10.85546875" style="20" customWidth="1"/>
    <col min="11522" max="11522" width="66.5703125" style="20" customWidth="1"/>
    <col min="11523" max="11523" width="20.7109375" style="20" customWidth="1"/>
    <col min="11524" max="11776" width="9.140625" style="20"/>
    <col min="11777" max="11777" width="10.85546875" style="20" customWidth="1"/>
    <col min="11778" max="11778" width="66.5703125" style="20" customWidth="1"/>
    <col min="11779" max="11779" width="20.7109375" style="20" customWidth="1"/>
    <col min="11780" max="12032" width="9.140625" style="20"/>
    <col min="12033" max="12033" width="10.85546875" style="20" customWidth="1"/>
    <col min="12034" max="12034" width="66.5703125" style="20" customWidth="1"/>
    <col min="12035" max="12035" width="20.7109375" style="20" customWidth="1"/>
    <col min="12036" max="12288" width="9.140625" style="20"/>
    <col min="12289" max="12289" width="10.85546875" style="20" customWidth="1"/>
    <col min="12290" max="12290" width="66.5703125" style="20" customWidth="1"/>
    <col min="12291" max="12291" width="20.7109375" style="20" customWidth="1"/>
    <col min="12292" max="12544" width="9.140625" style="20"/>
    <col min="12545" max="12545" width="10.85546875" style="20" customWidth="1"/>
    <col min="12546" max="12546" width="66.5703125" style="20" customWidth="1"/>
    <col min="12547" max="12547" width="20.7109375" style="20" customWidth="1"/>
    <col min="12548" max="12800" width="9.140625" style="20"/>
    <col min="12801" max="12801" width="10.85546875" style="20" customWidth="1"/>
    <col min="12802" max="12802" width="66.5703125" style="20" customWidth="1"/>
    <col min="12803" max="12803" width="20.7109375" style="20" customWidth="1"/>
    <col min="12804" max="13056" width="9.140625" style="20"/>
    <col min="13057" max="13057" width="10.85546875" style="20" customWidth="1"/>
    <col min="13058" max="13058" width="66.5703125" style="20" customWidth="1"/>
    <col min="13059" max="13059" width="20.7109375" style="20" customWidth="1"/>
    <col min="13060" max="13312" width="9.140625" style="20"/>
    <col min="13313" max="13313" width="10.85546875" style="20" customWidth="1"/>
    <col min="13314" max="13314" width="66.5703125" style="20" customWidth="1"/>
    <col min="13315" max="13315" width="20.7109375" style="20" customWidth="1"/>
    <col min="13316" max="13568" width="9.140625" style="20"/>
    <col min="13569" max="13569" width="10.85546875" style="20" customWidth="1"/>
    <col min="13570" max="13570" width="66.5703125" style="20" customWidth="1"/>
    <col min="13571" max="13571" width="20.7109375" style="20" customWidth="1"/>
    <col min="13572" max="13824" width="9.140625" style="20"/>
    <col min="13825" max="13825" width="10.85546875" style="20" customWidth="1"/>
    <col min="13826" max="13826" width="66.5703125" style="20" customWidth="1"/>
    <col min="13827" max="13827" width="20.7109375" style="20" customWidth="1"/>
    <col min="13828" max="14080" width="9.140625" style="20"/>
    <col min="14081" max="14081" width="10.85546875" style="20" customWidth="1"/>
    <col min="14082" max="14082" width="66.5703125" style="20" customWidth="1"/>
    <col min="14083" max="14083" width="20.7109375" style="20" customWidth="1"/>
    <col min="14084" max="14336" width="9.140625" style="20"/>
    <col min="14337" max="14337" width="10.85546875" style="20" customWidth="1"/>
    <col min="14338" max="14338" width="66.5703125" style="20" customWidth="1"/>
    <col min="14339" max="14339" width="20.7109375" style="20" customWidth="1"/>
    <col min="14340" max="14592" width="9.140625" style="20"/>
    <col min="14593" max="14593" width="10.85546875" style="20" customWidth="1"/>
    <col min="14594" max="14594" width="66.5703125" style="20" customWidth="1"/>
    <col min="14595" max="14595" width="20.7109375" style="20" customWidth="1"/>
    <col min="14596" max="14848" width="9.140625" style="20"/>
    <col min="14849" max="14849" width="10.85546875" style="20" customWidth="1"/>
    <col min="14850" max="14850" width="66.5703125" style="20" customWidth="1"/>
    <col min="14851" max="14851" width="20.7109375" style="20" customWidth="1"/>
    <col min="14852" max="15104" width="9.140625" style="20"/>
    <col min="15105" max="15105" width="10.85546875" style="20" customWidth="1"/>
    <col min="15106" max="15106" width="66.5703125" style="20" customWidth="1"/>
    <col min="15107" max="15107" width="20.7109375" style="20" customWidth="1"/>
    <col min="15108" max="15360" width="9.140625" style="20"/>
    <col min="15361" max="15361" width="10.85546875" style="20" customWidth="1"/>
    <col min="15362" max="15362" width="66.5703125" style="20" customWidth="1"/>
    <col min="15363" max="15363" width="20.7109375" style="20" customWidth="1"/>
    <col min="15364" max="15616" width="9.140625" style="20"/>
    <col min="15617" max="15617" width="10.85546875" style="20" customWidth="1"/>
    <col min="15618" max="15618" width="66.5703125" style="20" customWidth="1"/>
    <col min="15619" max="15619" width="20.7109375" style="20" customWidth="1"/>
    <col min="15620" max="15872" width="9.140625" style="20"/>
    <col min="15873" max="15873" width="10.85546875" style="20" customWidth="1"/>
    <col min="15874" max="15874" width="66.5703125" style="20" customWidth="1"/>
    <col min="15875" max="15875" width="20.7109375" style="20" customWidth="1"/>
    <col min="15876" max="16128" width="9.140625" style="20"/>
    <col min="16129" max="16129" width="10.85546875" style="20" customWidth="1"/>
    <col min="16130" max="16130" width="66.5703125" style="20" customWidth="1"/>
    <col min="16131" max="16131" width="20.7109375" style="20" customWidth="1"/>
    <col min="16132" max="16384" width="9.140625" style="20"/>
  </cols>
  <sheetData>
    <row r="1" spans="1:7">
      <c r="A1" s="171" t="s">
        <v>803</v>
      </c>
      <c r="B1" s="171"/>
      <c r="C1" s="171"/>
      <c r="D1" s="19"/>
      <c r="E1" s="19"/>
      <c r="F1" s="19"/>
      <c r="G1" s="19"/>
    </row>
    <row r="2" spans="1:7">
      <c r="A2" s="23"/>
      <c r="B2" s="23"/>
      <c r="C2" s="23"/>
    </row>
    <row r="3" spans="1:7">
      <c r="A3" s="194" t="s">
        <v>781</v>
      </c>
      <c r="B3" s="194"/>
      <c r="C3" s="194"/>
    </row>
    <row r="4" spans="1:7">
      <c r="A4" s="23"/>
      <c r="B4" s="23"/>
      <c r="C4" s="23"/>
    </row>
    <row r="5" spans="1:7">
      <c r="A5" s="23"/>
      <c r="B5" s="23"/>
      <c r="C5" s="23"/>
    </row>
    <row r="6" spans="1:7">
      <c r="A6" s="23"/>
      <c r="B6" s="23"/>
      <c r="C6" s="23"/>
    </row>
    <row r="7" spans="1:7">
      <c r="A7" s="23"/>
      <c r="B7" s="23"/>
      <c r="C7" s="54" t="s">
        <v>507</v>
      </c>
    </row>
    <row r="8" spans="1:7" ht="30.75" customHeight="1">
      <c r="A8" s="55" t="s">
        <v>510</v>
      </c>
      <c r="B8" s="55" t="s">
        <v>511</v>
      </c>
      <c r="C8" s="55" t="s">
        <v>509</v>
      </c>
    </row>
    <row r="9" spans="1:7" ht="24.95" customHeight="1">
      <c r="A9" s="28">
        <v>1</v>
      </c>
      <c r="B9" s="25" t="s">
        <v>785</v>
      </c>
      <c r="C9" s="56">
        <v>5450</v>
      </c>
    </row>
    <row r="10" spans="1:7" ht="24.95" customHeight="1">
      <c r="A10" s="28">
        <v>2</v>
      </c>
      <c r="B10" s="26" t="s">
        <v>782</v>
      </c>
      <c r="C10" s="56">
        <v>15926</v>
      </c>
    </row>
    <row r="11" spans="1:7" ht="24.95" customHeight="1">
      <c r="A11" s="28">
        <v>3</v>
      </c>
      <c r="B11" s="25" t="s">
        <v>783</v>
      </c>
      <c r="C11" s="56">
        <v>37783</v>
      </c>
    </row>
    <row r="12" spans="1:7" ht="24.95" customHeight="1">
      <c r="A12" s="28">
        <v>4</v>
      </c>
      <c r="B12" s="25" t="s">
        <v>784</v>
      </c>
      <c r="C12" s="56">
        <v>3500</v>
      </c>
    </row>
    <row r="13" spans="1:7" ht="24.95" customHeight="1">
      <c r="A13" s="28">
        <v>5</v>
      </c>
      <c r="B13" s="25" t="s">
        <v>578</v>
      </c>
      <c r="C13" s="56">
        <v>23855</v>
      </c>
    </row>
    <row r="14" spans="1:7" s="23" customFormat="1" ht="24.95" customHeight="1">
      <c r="A14" s="27">
        <v>6</v>
      </c>
      <c r="B14" s="52" t="s">
        <v>577</v>
      </c>
      <c r="C14" s="57">
        <f>SUM(C9:C13)</f>
        <v>86514</v>
      </c>
    </row>
    <row r="17" spans="1:5">
      <c r="A17" s="196"/>
      <c r="B17" s="196"/>
      <c r="C17" s="196"/>
      <c r="D17" s="196"/>
      <c r="E17" s="196"/>
    </row>
  </sheetData>
  <mergeCells count="3">
    <mergeCell ref="A1:C1"/>
    <mergeCell ref="A3:C3"/>
    <mergeCell ref="A17:E17"/>
  </mergeCells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H1" sqref="H1:L1"/>
    </sheetView>
  </sheetViews>
  <sheetFormatPr defaultRowHeight="12.75"/>
  <cols>
    <col min="1" max="4" width="9.140625" style="20"/>
    <col min="5" max="5" width="16.42578125" style="20" customWidth="1"/>
    <col min="6" max="6" width="12.5703125" style="20" customWidth="1"/>
    <col min="7" max="10" width="9.140625" style="20"/>
    <col min="11" max="11" width="13.7109375" style="20" customWidth="1"/>
    <col min="12" max="12" width="10.85546875" style="20" customWidth="1"/>
    <col min="13" max="260" width="9.140625" style="20"/>
    <col min="261" max="261" width="16.42578125" style="20" customWidth="1"/>
    <col min="262" max="262" width="12.5703125" style="20" customWidth="1"/>
    <col min="263" max="266" width="9.140625" style="20"/>
    <col min="267" max="267" width="13.7109375" style="20" customWidth="1"/>
    <col min="268" max="268" width="10.85546875" style="20" customWidth="1"/>
    <col min="269" max="516" width="9.140625" style="20"/>
    <col min="517" max="517" width="16.42578125" style="20" customWidth="1"/>
    <col min="518" max="518" width="12.5703125" style="20" customWidth="1"/>
    <col min="519" max="522" width="9.140625" style="20"/>
    <col min="523" max="523" width="13.7109375" style="20" customWidth="1"/>
    <col min="524" max="524" width="10.85546875" style="20" customWidth="1"/>
    <col min="525" max="772" width="9.140625" style="20"/>
    <col min="773" max="773" width="16.42578125" style="20" customWidth="1"/>
    <col min="774" max="774" width="12.5703125" style="20" customWidth="1"/>
    <col min="775" max="778" width="9.140625" style="20"/>
    <col min="779" max="779" width="13.7109375" style="20" customWidth="1"/>
    <col min="780" max="780" width="10.85546875" style="20" customWidth="1"/>
    <col min="781" max="1028" width="9.140625" style="20"/>
    <col min="1029" max="1029" width="16.42578125" style="20" customWidth="1"/>
    <col min="1030" max="1030" width="12.5703125" style="20" customWidth="1"/>
    <col min="1031" max="1034" width="9.140625" style="20"/>
    <col min="1035" max="1035" width="13.7109375" style="20" customWidth="1"/>
    <col min="1036" max="1036" width="10.85546875" style="20" customWidth="1"/>
    <col min="1037" max="1284" width="9.140625" style="20"/>
    <col min="1285" max="1285" width="16.42578125" style="20" customWidth="1"/>
    <col min="1286" max="1286" width="12.5703125" style="20" customWidth="1"/>
    <col min="1287" max="1290" width="9.140625" style="20"/>
    <col min="1291" max="1291" width="13.7109375" style="20" customWidth="1"/>
    <col min="1292" max="1292" width="10.85546875" style="20" customWidth="1"/>
    <col min="1293" max="1540" width="9.140625" style="20"/>
    <col min="1541" max="1541" width="16.42578125" style="20" customWidth="1"/>
    <col min="1542" max="1542" width="12.5703125" style="20" customWidth="1"/>
    <col min="1543" max="1546" width="9.140625" style="20"/>
    <col min="1547" max="1547" width="13.7109375" style="20" customWidth="1"/>
    <col min="1548" max="1548" width="10.85546875" style="20" customWidth="1"/>
    <col min="1549" max="1796" width="9.140625" style="20"/>
    <col min="1797" max="1797" width="16.42578125" style="20" customWidth="1"/>
    <col min="1798" max="1798" width="12.5703125" style="20" customWidth="1"/>
    <col min="1799" max="1802" width="9.140625" style="20"/>
    <col min="1803" max="1803" width="13.7109375" style="20" customWidth="1"/>
    <col min="1804" max="1804" width="10.85546875" style="20" customWidth="1"/>
    <col min="1805" max="2052" width="9.140625" style="20"/>
    <col min="2053" max="2053" width="16.42578125" style="20" customWidth="1"/>
    <col min="2054" max="2054" width="12.5703125" style="20" customWidth="1"/>
    <col min="2055" max="2058" width="9.140625" style="20"/>
    <col min="2059" max="2059" width="13.7109375" style="20" customWidth="1"/>
    <col min="2060" max="2060" width="10.85546875" style="20" customWidth="1"/>
    <col min="2061" max="2308" width="9.140625" style="20"/>
    <col min="2309" max="2309" width="16.42578125" style="20" customWidth="1"/>
    <col min="2310" max="2310" width="12.5703125" style="20" customWidth="1"/>
    <col min="2311" max="2314" width="9.140625" style="20"/>
    <col min="2315" max="2315" width="13.7109375" style="20" customWidth="1"/>
    <col min="2316" max="2316" width="10.85546875" style="20" customWidth="1"/>
    <col min="2317" max="2564" width="9.140625" style="20"/>
    <col min="2565" max="2565" width="16.42578125" style="20" customWidth="1"/>
    <col min="2566" max="2566" width="12.5703125" style="20" customWidth="1"/>
    <col min="2567" max="2570" width="9.140625" style="20"/>
    <col min="2571" max="2571" width="13.7109375" style="20" customWidth="1"/>
    <col min="2572" max="2572" width="10.85546875" style="20" customWidth="1"/>
    <col min="2573" max="2820" width="9.140625" style="20"/>
    <col min="2821" max="2821" width="16.42578125" style="20" customWidth="1"/>
    <col min="2822" max="2822" width="12.5703125" style="20" customWidth="1"/>
    <col min="2823" max="2826" width="9.140625" style="20"/>
    <col min="2827" max="2827" width="13.7109375" style="20" customWidth="1"/>
    <col min="2828" max="2828" width="10.85546875" style="20" customWidth="1"/>
    <col min="2829" max="3076" width="9.140625" style="20"/>
    <col min="3077" max="3077" width="16.42578125" style="20" customWidth="1"/>
    <col min="3078" max="3078" width="12.5703125" style="20" customWidth="1"/>
    <col min="3079" max="3082" width="9.140625" style="20"/>
    <col min="3083" max="3083" width="13.7109375" style="20" customWidth="1"/>
    <col min="3084" max="3084" width="10.85546875" style="20" customWidth="1"/>
    <col min="3085" max="3332" width="9.140625" style="20"/>
    <col min="3333" max="3333" width="16.42578125" style="20" customWidth="1"/>
    <col min="3334" max="3334" width="12.5703125" style="20" customWidth="1"/>
    <col min="3335" max="3338" width="9.140625" style="20"/>
    <col min="3339" max="3339" width="13.7109375" style="20" customWidth="1"/>
    <col min="3340" max="3340" width="10.85546875" style="20" customWidth="1"/>
    <col min="3341" max="3588" width="9.140625" style="20"/>
    <col min="3589" max="3589" width="16.42578125" style="20" customWidth="1"/>
    <col min="3590" max="3590" width="12.5703125" style="20" customWidth="1"/>
    <col min="3591" max="3594" width="9.140625" style="20"/>
    <col min="3595" max="3595" width="13.7109375" style="20" customWidth="1"/>
    <col min="3596" max="3596" width="10.85546875" style="20" customWidth="1"/>
    <col min="3597" max="3844" width="9.140625" style="20"/>
    <col min="3845" max="3845" width="16.42578125" style="20" customWidth="1"/>
    <col min="3846" max="3846" width="12.5703125" style="20" customWidth="1"/>
    <col min="3847" max="3850" width="9.140625" style="20"/>
    <col min="3851" max="3851" width="13.7109375" style="20" customWidth="1"/>
    <col min="3852" max="3852" width="10.85546875" style="20" customWidth="1"/>
    <col min="3853" max="4100" width="9.140625" style="20"/>
    <col min="4101" max="4101" width="16.42578125" style="20" customWidth="1"/>
    <col min="4102" max="4102" width="12.5703125" style="20" customWidth="1"/>
    <col min="4103" max="4106" width="9.140625" style="20"/>
    <col min="4107" max="4107" width="13.7109375" style="20" customWidth="1"/>
    <col min="4108" max="4108" width="10.85546875" style="20" customWidth="1"/>
    <col min="4109" max="4356" width="9.140625" style="20"/>
    <col min="4357" max="4357" width="16.42578125" style="20" customWidth="1"/>
    <col min="4358" max="4358" width="12.5703125" style="20" customWidth="1"/>
    <col min="4359" max="4362" width="9.140625" style="20"/>
    <col min="4363" max="4363" width="13.7109375" style="20" customWidth="1"/>
    <col min="4364" max="4364" width="10.85546875" style="20" customWidth="1"/>
    <col min="4365" max="4612" width="9.140625" style="20"/>
    <col min="4613" max="4613" width="16.42578125" style="20" customWidth="1"/>
    <col min="4614" max="4614" width="12.5703125" style="20" customWidth="1"/>
    <col min="4615" max="4618" width="9.140625" style="20"/>
    <col min="4619" max="4619" width="13.7109375" style="20" customWidth="1"/>
    <col min="4620" max="4620" width="10.85546875" style="20" customWidth="1"/>
    <col min="4621" max="4868" width="9.140625" style="20"/>
    <col min="4869" max="4869" width="16.42578125" style="20" customWidth="1"/>
    <col min="4870" max="4870" width="12.5703125" style="20" customWidth="1"/>
    <col min="4871" max="4874" width="9.140625" style="20"/>
    <col min="4875" max="4875" width="13.7109375" style="20" customWidth="1"/>
    <col min="4876" max="4876" width="10.85546875" style="20" customWidth="1"/>
    <col min="4877" max="5124" width="9.140625" style="20"/>
    <col min="5125" max="5125" width="16.42578125" style="20" customWidth="1"/>
    <col min="5126" max="5126" width="12.5703125" style="20" customWidth="1"/>
    <col min="5127" max="5130" width="9.140625" style="20"/>
    <col min="5131" max="5131" width="13.7109375" style="20" customWidth="1"/>
    <col min="5132" max="5132" width="10.85546875" style="20" customWidth="1"/>
    <col min="5133" max="5380" width="9.140625" style="20"/>
    <col min="5381" max="5381" width="16.42578125" style="20" customWidth="1"/>
    <col min="5382" max="5382" width="12.5703125" style="20" customWidth="1"/>
    <col min="5383" max="5386" width="9.140625" style="20"/>
    <col min="5387" max="5387" width="13.7109375" style="20" customWidth="1"/>
    <col min="5388" max="5388" width="10.85546875" style="20" customWidth="1"/>
    <col min="5389" max="5636" width="9.140625" style="20"/>
    <col min="5637" max="5637" width="16.42578125" style="20" customWidth="1"/>
    <col min="5638" max="5638" width="12.5703125" style="20" customWidth="1"/>
    <col min="5639" max="5642" width="9.140625" style="20"/>
    <col min="5643" max="5643" width="13.7109375" style="20" customWidth="1"/>
    <col min="5644" max="5644" width="10.85546875" style="20" customWidth="1"/>
    <col min="5645" max="5892" width="9.140625" style="20"/>
    <col min="5893" max="5893" width="16.42578125" style="20" customWidth="1"/>
    <col min="5894" max="5894" width="12.5703125" style="20" customWidth="1"/>
    <col min="5895" max="5898" width="9.140625" style="20"/>
    <col min="5899" max="5899" width="13.7109375" style="20" customWidth="1"/>
    <col min="5900" max="5900" width="10.85546875" style="20" customWidth="1"/>
    <col min="5901" max="6148" width="9.140625" style="20"/>
    <col min="6149" max="6149" width="16.42578125" style="20" customWidth="1"/>
    <col min="6150" max="6150" width="12.5703125" style="20" customWidth="1"/>
    <col min="6151" max="6154" width="9.140625" style="20"/>
    <col min="6155" max="6155" width="13.7109375" style="20" customWidth="1"/>
    <col min="6156" max="6156" width="10.85546875" style="20" customWidth="1"/>
    <col min="6157" max="6404" width="9.140625" style="20"/>
    <col min="6405" max="6405" width="16.42578125" style="20" customWidth="1"/>
    <col min="6406" max="6406" width="12.5703125" style="20" customWidth="1"/>
    <col min="6407" max="6410" width="9.140625" style="20"/>
    <col min="6411" max="6411" width="13.7109375" style="20" customWidth="1"/>
    <col min="6412" max="6412" width="10.85546875" style="20" customWidth="1"/>
    <col min="6413" max="6660" width="9.140625" style="20"/>
    <col min="6661" max="6661" width="16.42578125" style="20" customWidth="1"/>
    <col min="6662" max="6662" width="12.5703125" style="20" customWidth="1"/>
    <col min="6663" max="6666" width="9.140625" style="20"/>
    <col min="6667" max="6667" width="13.7109375" style="20" customWidth="1"/>
    <col min="6668" max="6668" width="10.85546875" style="20" customWidth="1"/>
    <col min="6669" max="6916" width="9.140625" style="20"/>
    <col min="6917" max="6917" width="16.42578125" style="20" customWidth="1"/>
    <col min="6918" max="6918" width="12.5703125" style="20" customWidth="1"/>
    <col min="6919" max="6922" width="9.140625" style="20"/>
    <col min="6923" max="6923" width="13.7109375" style="20" customWidth="1"/>
    <col min="6924" max="6924" width="10.85546875" style="20" customWidth="1"/>
    <col min="6925" max="7172" width="9.140625" style="20"/>
    <col min="7173" max="7173" width="16.42578125" style="20" customWidth="1"/>
    <col min="7174" max="7174" width="12.5703125" style="20" customWidth="1"/>
    <col min="7175" max="7178" width="9.140625" style="20"/>
    <col min="7179" max="7179" width="13.7109375" style="20" customWidth="1"/>
    <col min="7180" max="7180" width="10.85546875" style="20" customWidth="1"/>
    <col min="7181" max="7428" width="9.140625" style="20"/>
    <col min="7429" max="7429" width="16.42578125" style="20" customWidth="1"/>
    <col min="7430" max="7430" width="12.5703125" style="20" customWidth="1"/>
    <col min="7431" max="7434" width="9.140625" style="20"/>
    <col min="7435" max="7435" width="13.7109375" style="20" customWidth="1"/>
    <col min="7436" max="7436" width="10.85546875" style="20" customWidth="1"/>
    <col min="7437" max="7684" width="9.140625" style="20"/>
    <col min="7685" max="7685" width="16.42578125" style="20" customWidth="1"/>
    <col min="7686" max="7686" width="12.5703125" style="20" customWidth="1"/>
    <col min="7687" max="7690" width="9.140625" style="20"/>
    <col min="7691" max="7691" width="13.7109375" style="20" customWidth="1"/>
    <col min="7692" max="7692" width="10.85546875" style="20" customWidth="1"/>
    <col min="7693" max="7940" width="9.140625" style="20"/>
    <col min="7941" max="7941" width="16.42578125" style="20" customWidth="1"/>
    <col min="7942" max="7942" width="12.5703125" style="20" customWidth="1"/>
    <col min="7943" max="7946" width="9.140625" style="20"/>
    <col min="7947" max="7947" width="13.7109375" style="20" customWidth="1"/>
    <col min="7948" max="7948" width="10.85546875" style="20" customWidth="1"/>
    <col min="7949" max="8196" width="9.140625" style="20"/>
    <col min="8197" max="8197" width="16.42578125" style="20" customWidth="1"/>
    <col min="8198" max="8198" width="12.5703125" style="20" customWidth="1"/>
    <col min="8199" max="8202" width="9.140625" style="20"/>
    <col min="8203" max="8203" width="13.7109375" style="20" customWidth="1"/>
    <col min="8204" max="8204" width="10.85546875" style="20" customWidth="1"/>
    <col min="8205" max="8452" width="9.140625" style="20"/>
    <col min="8453" max="8453" width="16.42578125" style="20" customWidth="1"/>
    <col min="8454" max="8454" width="12.5703125" style="20" customWidth="1"/>
    <col min="8455" max="8458" width="9.140625" style="20"/>
    <col min="8459" max="8459" width="13.7109375" style="20" customWidth="1"/>
    <col min="8460" max="8460" width="10.85546875" style="20" customWidth="1"/>
    <col min="8461" max="8708" width="9.140625" style="20"/>
    <col min="8709" max="8709" width="16.42578125" style="20" customWidth="1"/>
    <col min="8710" max="8710" width="12.5703125" style="20" customWidth="1"/>
    <col min="8711" max="8714" width="9.140625" style="20"/>
    <col min="8715" max="8715" width="13.7109375" style="20" customWidth="1"/>
    <col min="8716" max="8716" width="10.85546875" style="20" customWidth="1"/>
    <col min="8717" max="8964" width="9.140625" style="20"/>
    <col min="8965" max="8965" width="16.42578125" style="20" customWidth="1"/>
    <col min="8966" max="8966" width="12.5703125" style="20" customWidth="1"/>
    <col min="8967" max="8970" width="9.140625" style="20"/>
    <col min="8971" max="8971" width="13.7109375" style="20" customWidth="1"/>
    <col min="8972" max="8972" width="10.85546875" style="20" customWidth="1"/>
    <col min="8973" max="9220" width="9.140625" style="20"/>
    <col min="9221" max="9221" width="16.42578125" style="20" customWidth="1"/>
    <col min="9222" max="9222" width="12.5703125" style="20" customWidth="1"/>
    <col min="9223" max="9226" width="9.140625" style="20"/>
    <col min="9227" max="9227" width="13.7109375" style="20" customWidth="1"/>
    <col min="9228" max="9228" width="10.85546875" style="20" customWidth="1"/>
    <col min="9229" max="9476" width="9.140625" style="20"/>
    <col min="9477" max="9477" width="16.42578125" style="20" customWidth="1"/>
    <col min="9478" max="9478" width="12.5703125" style="20" customWidth="1"/>
    <col min="9479" max="9482" width="9.140625" style="20"/>
    <col min="9483" max="9483" width="13.7109375" style="20" customWidth="1"/>
    <col min="9484" max="9484" width="10.85546875" style="20" customWidth="1"/>
    <col min="9485" max="9732" width="9.140625" style="20"/>
    <col min="9733" max="9733" width="16.42578125" style="20" customWidth="1"/>
    <col min="9734" max="9734" width="12.5703125" style="20" customWidth="1"/>
    <col min="9735" max="9738" width="9.140625" style="20"/>
    <col min="9739" max="9739" width="13.7109375" style="20" customWidth="1"/>
    <col min="9740" max="9740" width="10.85546875" style="20" customWidth="1"/>
    <col min="9741" max="9988" width="9.140625" style="20"/>
    <col min="9989" max="9989" width="16.42578125" style="20" customWidth="1"/>
    <col min="9990" max="9990" width="12.5703125" style="20" customWidth="1"/>
    <col min="9991" max="9994" width="9.140625" style="20"/>
    <col min="9995" max="9995" width="13.7109375" style="20" customWidth="1"/>
    <col min="9996" max="9996" width="10.85546875" style="20" customWidth="1"/>
    <col min="9997" max="10244" width="9.140625" style="20"/>
    <col min="10245" max="10245" width="16.42578125" style="20" customWidth="1"/>
    <col min="10246" max="10246" width="12.5703125" style="20" customWidth="1"/>
    <col min="10247" max="10250" width="9.140625" style="20"/>
    <col min="10251" max="10251" width="13.7109375" style="20" customWidth="1"/>
    <col min="10252" max="10252" width="10.85546875" style="20" customWidth="1"/>
    <col min="10253" max="10500" width="9.140625" style="20"/>
    <col min="10501" max="10501" width="16.42578125" style="20" customWidth="1"/>
    <col min="10502" max="10502" width="12.5703125" style="20" customWidth="1"/>
    <col min="10503" max="10506" width="9.140625" style="20"/>
    <col min="10507" max="10507" width="13.7109375" style="20" customWidth="1"/>
    <col min="10508" max="10508" width="10.85546875" style="20" customWidth="1"/>
    <col min="10509" max="10756" width="9.140625" style="20"/>
    <col min="10757" max="10757" width="16.42578125" style="20" customWidth="1"/>
    <col min="10758" max="10758" width="12.5703125" style="20" customWidth="1"/>
    <col min="10759" max="10762" width="9.140625" style="20"/>
    <col min="10763" max="10763" width="13.7109375" style="20" customWidth="1"/>
    <col min="10764" max="10764" width="10.85546875" style="20" customWidth="1"/>
    <col min="10765" max="11012" width="9.140625" style="20"/>
    <col min="11013" max="11013" width="16.42578125" style="20" customWidth="1"/>
    <col min="11014" max="11014" width="12.5703125" style="20" customWidth="1"/>
    <col min="11015" max="11018" width="9.140625" style="20"/>
    <col min="11019" max="11019" width="13.7109375" style="20" customWidth="1"/>
    <col min="11020" max="11020" width="10.85546875" style="20" customWidth="1"/>
    <col min="11021" max="11268" width="9.140625" style="20"/>
    <col min="11269" max="11269" width="16.42578125" style="20" customWidth="1"/>
    <col min="11270" max="11270" width="12.5703125" style="20" customWidth="1"/>
    <col min="11271" max="11274" width="9.140625" style="20"/>
    <col min="11275" max="11275" width="13.7109375" style="20" customWidth="1"/>
    <col min="11276" max="11276" width="10.85546875" style="20" customWidth="1"/>
    <col min="11277" max="11524" width="9.140625" style="20"/>
    <col min="11525" max="11525" width="16.42578125" style="20" customWidth="1"/>
    <col min="11526" max="11526" width="12.5703125" style="20" customWidth="1"/>
    <col min="11527" max="11530" width="9.140625" style="20"/>
    <col min="11531" max="11531" width="13.7109375" style="20" customWidth="1"/>
    <col min="11532" max="11532" width="10.85546875" style="20" customWidth="1"/>
    <col min="11533" max="11780" width="9.140625" style="20"/>
    <col min="11781" max="11781" width="16.42578125" style="20" customWidth="1"/>
    <col min="11782" max="11782" width="12.5703125" style="20" customWidth="1"/>
    <col min="11783" max="11786" width="9.140625" style="20"/>
    <col min="11787" max="11787" width="13.7109375" style="20" customWidth="1"/>
    <col min="11788" max="11788" width="10.85546875" style="20" customWidth="1"/>
    <col min="11789" max="12036" width="9.140625" style="20"/>
    <col min="12037" max="12037" width="16.42578125" style="20" customWidth="1"/>
    <col min="12038" max="12038" width="12.5703125" style="20" customWidth="1"/>
    <col min="12039" max="12042" width="9.140625" style="20"/>
    <col min="12043" max="12043" width="13.7109375" style="20" customWidth="1"/>
    <col min="12044" max="12044" width="10.85546875" style="20" customWidth="1"/>
    <col min="12045" max="12292" width="9.140625" style="20"/>
    <col min="12293" max="12293" width="16.42578125" style="20" customWidth="1"/>
    <col min="12294" max="12294" width="12.5703125" style="20" customWidth="1"/>
    <col min="12295" max="12298" width="9.140625" style="20"/>
    <col min="12299" max="12299" width="13.7109375" style="20" customWidth="1"/>
    <col min="12300" max="12300" width="10.85546875" style="20" customWidth="1"/>
    <col min="12301" max="12548" width="9.140625" style="20"/>
    <col min="12549" max="12549" width="16.42578125" style="20" customWidth="1"/>
    <col min="12550" max="12550" width="12.5703125" style="20" customWidth="1"/>
    <col min="12551" max="12554" width="9.140625" style="20"/>
    <col min="12555" max="12555" width="13.7109375" style="20" customWidth="1"/>
    <col min="12556" max="12556" width="10.85546875" style="20" customWidth="1"/>
    <col min="12557" max="12804" width="9.140625" style="20"/>
    <col min="12805" max="12805" width="16.42578125" style="20" customWidth="1"/>
    <col min="12806" max="12806" width="12.5703125" style="20" customWidth="1"/>
    <col min="12807" max="12810" width="9.140625" style="20"/>
    <col min="12811" max="12811" width="13.7109375" style="20" customWidth="1"/>
    <col min="12812" max="12812" width="10.85546875" style="20" customWidth="1"/>
    <col min="12813" max="13060" width="9.140625" style="20"/>
    <col min="13061" max="13061" width="16.42578125" style="20" customWidth="1"/>
    <col min="13062" max="13062" width="12.5703125" style="20" customWidth="1"/>
    <col min="13063" max="13066" width="9.140625" style="20"/>
    <col min="13067" max="13067" width="13.7109375" style="20" customWidth="1"/>
    <col min="13068" max="13068" width="10.85546875" style="20" customWidth="1"/>
    <col min="13069" max="13316" width="9.140625" style="20"/>
    <col min="13317" max="13317" width="16.42578125" style="20" customWidth="1"/>
    <col min="13318" max="13318" width="12.5703125" style="20" customWidth="1"/>
    <col min="13319" max="13322" width="9.140625" style="20"/>
    <col min="13323" max="13323" width="13.7109375" style="20" customWidth="1"/>
    <col min="13324" max="13324" width="10.85546875" style="20" customWidth="1"/>
    <col min="13325" max="13572" width="9.140625" style="20"/>
    <col min="13573" max="13573" width="16.42578125" style="20" customWidth="1"/>
    <col min="13574" max="13574" width="12.5703125" style="20" customWidth="1"/>
    <col min="13575" max="13578" width="9.140625" style="20"/>
    <col min="13579" max="13579" width="13.7109375" style="20" customWidth="1"/>
    <col min="13580" max="13580" width="10.85546875" style="20" customWidth="1"/>
    <col min="13581" max="13828" width="9.140625" style="20"/>
    <col min="13829" max="13829" width="16.42578125" style="20" customWidth="1"/>
    <col min="13830" max="13830" width="12.5703125" style="20" customWidth="1"/>
    <col min="13831" max="13834" width="9.140625" style="20"/>
    <col min="13835" max="13835" width="13.7109375" style="20" customWidth="1"/>
    <col min="13836" max="13836" width="10.85546875" style="20" customWidth="1"/>
    <col min="13837" max="14084" width="9.140625" style="20"/>
    <col min="14085" max="14085" width="16.42578125" style="20" customWidth="1"/>
    <col min="14086" max="14086" width="12.5703125" style="20" customWidth="1"/>
    <col min="14087" max="14090" width="9.140625" style="20"/>
    <col min="14091" max="14091" width="13.7109375" style="20" customWidth="1"/>
    <col min="14092" max="14092" width="10.85546875" style="20" customWidth="1"/>
    <col min="14093" max="14340" width="9.140625" style="20"/>
    <col min="14341" max="14341" width="16.42578125" style="20" customWidth="1"/>
    <col min="14342" max="14342" width="12.5703125" style="20" customWidth="1"/>
    <col min="14343" max="14346" width="9.140625" style="20"/>
    <col min="14347" max="14347" width="13.7109375" style="20" customWidth="1"/>
    <col min="14348" max="14348" width="10.85546875" style="20" customWidth="1"/>
    <col min="14349" max="14596" width="9.140625" style="20"/>
    <col min="14597" max="14597" width="16.42578125" style="20" customWidth="1"/>
    <col min="14598" max="14598" width="12.5703125" style="20" customWidth="1"/>
    <col min="14599" max="14602" width="9.140625" style="20"/>
    <col min="14603" max="14603" width="13.7109375" style="20" customWidth="1"/>
    <col min="14604" max="14604" width="10.85546875" style="20" customWidth="1"/>
    <col min="14605" max="14852" width="9.140625" style="20"/>
    <col min="14853" max="14853" width="16.42578125" style="20" customWidth="1"/>
    <col min="14854" max="14854" width="12.5703125" style="20" customWidth="1"/>
    <col min="14855" max="14858" width="9.140625" style="20"/>
    <col min="14859" max="14859" width="13.7109375" style="20" customWidth="1"/>
    <col min="14860" max="14860" width="10.85546875" style="20" customWidth="1"/>
    <col min="14861" max="15108" width="9.140625" style="20"/>
    <col min="15109" max="15109" width="16.42578125" style="20" customWidth="1"/>
    <col min="15110" max="15110" width="12.5703125" style="20" customWidth="1"/>
    <col min="15111" max="15114" width="9.140625" style="20"/>
    <col min="15115" max="15115" width="13.7109375" style="20" customWidth="1"/>
    <col min="15116" max="15116" width="10.85546875" style="20" customWidth="1"/>
    <col min="15117" max="15364" width="9.140625" style="20"/>
    <col min="15365" max="15365" width="16.42578125" style="20" customWidth="1"/>
    <col min="15366" max="15366" width="12.5703125" style="20" customWidth="1"/>
    <col min="15367" max="15370" width="9.140625" style="20"/>
    <col min="15371" max="15371" width="13.7109375" style="20" customWidth="1"/>
    <col min="15372" max="15372" width="10.85546875" style="20" customWidth="1"/>
    <col min="15373" max="15620" width="9.140625" style="20"/>
    <col min="15621" max="15621" width="16.42578125" style="20" customWidth="1"/>
    <col min="15622" max="15622" width="12.5703125" style="20" customWidth="1"/>
    <col min="15623" max="15626" width="9.140625" style="20"/>
    <col min="15627" max="15627" width="13.7109375" style="20" customWidth="1"/>
    <col min="15628" max="15628" width="10.85546875" style="20" customWidth="1"/>
    <col min="15629" max="15876" width="9.140625" style="20"/>
    <col min="15877" max="15877" width="16.42578125" style="20" customWidth="1"/>
    <col min="15878" max="15878" width="12.5703125" style="20" customWidth="1"/>
    <col min="15879" max="15882" width="9.140625" style="20"/>
    <col min="15883" max="15883" width="13.7109375" style="20" customWidth="1"/>
    <col min="15884" max="15884" width="10.85546875" style="20" customWidth="1"/>
    <col min="15885" max="16132" width="9.140625" style="20"/>
    <col min="16133" max="16133" width="16.42578125" style="20" customWidth="1"/>
    <col min="16134" max="16134" width="12.5703125" style="20" customWidth="1"/>
    <col min="16135" max="16138" width="9.140625" style="20"/>
    <col min="16139" max="16139" width="13.7109375" style="20" customWidth="1"/>
    <col min="16140" max="16140" width="10.85546875" style="20" customWidth="1"/>
    <col min="16141" max="16384" width="9.140625" style="20"/>
  </cols>
  <sheetData>
    <row r="1" spans="1:13" ht="15">
      <c r="A1" s="198"/>
      <c r="B1" s="198"/>
      <c r="C1" s="198"/>
      <c r="D1" s="198"/>
      <c r="E1" s="198"/>
      <c r="F1" s="63"/>
      <c r="G1" s="63"/>
      <c r="H1" s="199" t="s">
        <v>804</v>
      </c>
      <c r="I1" s="199"/>
      <c r="J1" s="199"/>
      <c r="K1" s="199"/>
      <c r="L1" s="199"/>
      <c r="M1" s="58"/>
    </row>
    <row r="2" spans="1:13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23"/>
    </row>
    <row r="3" spans="1:13">
      <c r="A3" s="194" t="s">
        <v>765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3"/>
    </row>
    <row r="4" spans="1:13" ht="24" customHeight="1">
      <c r="A4" s="63"/>
      <c r="B4" s="63"/>
      <c r="C4" s="63"/>
      <c r="D4" s="63"/>
      <c r="E4" s="63"/>
      <c r="F4" s="63"/>
      <c r="G4" s="63"/>
      <c r="H4" s="63"/>
      <c r="I4" s="63"/>
      <c r="J4" s="63"/>
      <c r="K4" s="200" t="s">
        <v>507</v>
      </c>
      <c r="L4" s="200"/>
    </row>
    <row r="5" spans="1:13" ht="15.75" hidden="1" customHeight="1" thickBot="1">
      <c r="A5" s="23"/>
      <c r="B5" s="63"/>
      <c r="C5" s="63"/>
      <c r="D5" s="63"/>
      <c r="E5" s="63"/>
      <c r="F5" s="63"/>
      <c r="G5" s="63"/>
      <c r="H5" s="63"/>
      <c r="I5" s="63"/>
      <c r="J5" s="63"/>
      <c r="K5" s="63"/>
      <c r="L5" s="23"/>
    </row>
    <row r="6" spans="1:13" ht="16.5" customHeight="1">
      <c r="A6" s="195" t="s">
        <v>579</v>
      </c>
      <c r="B6" s="195"/>
      <c r="C6" s="195"/>
      <c r="D6" s="195"/>
      <c r="E6" s="195"/>
      <c r="F6" s="64" t="s">
        <v>766</v>
      </c>
      <c r="G6" s="195" t="s">
        <v>580</v>
      </c>
      <c r="H6" s="195"/>
      <c r="I6" s="195"/>
      <c r="J6" s="195"/>
      <c r="K6" s="195"/>
      <c r="L6" s="64" t="s">
        <v>766</v>
      </c>
    </row>
    <row r="7" spans="1:13" s="23" customFormat="1" ht="52.5" customHeight="1">
      <c r="A7" s="197" t="s">
        <v>610</v>
      </c>
      <c r="B7" s="197"/>
      <c r="C7" s="197"/>
      <c r="D7" s="197"/>
      <c r="E7" s="197"/>
      <c r="F7" s="55" t="s">
        <v>581</v>
      </c>
      <c r="G7" s="197" t="s">
        <v>611</v>
      </c>
      <c r="H7" s="197"/>
      <c r="I7" s="197"/>
      <c r="J7" s="197"/>
      <c r="K7" s="197"/>
      <c r="L7" s="55" t="s">
        <v>581</v>
      </c>
    </row>
    <row r="8" spans="1:13" ht="17.100000000000001" customHeight="1">
      <c r="A8" s="201" t="s">
        <v>582</v>
      </c>
      <c r="B8" s="201"/>
      <c r="C8" s="201"/>
      <c r="D8" s="201"/>
      <c r="E8" s="201"/>
      <c r="F8" s="65">
        <v>22153</v>
      </c>
      <c r="G8" s="201" t="s">
        <v>583</v>
      </c>
      <c r="H8" s="201"/>
      <c r="I8" s="201"/>
      <c r="J8" s="201"/>
      <c r="K8" s="201"/>
      <c r="L8" s="26">
        <v>58468</v>
      </c>
    </row>
    <row r="9" spans="1:13" ht="17.100000000000001" customHeight="1">
      <c r="A9" s="201" t="s">
        <v>584</v>
      </c>
      <c r="B9" s="201"/>
      <c r="C9" s="201"/>
      <c r="D9" s="201"/>
      <c r="E9" s="201"/>
      <c r="F9" s="59">
        <v>66785</v>
      </c>
      <c r="G9" s="201" t="s">
        <v>585</v>
      </c>
      <c r="H9" s="201"/>
      <c r="I9" s="201"/>
      <c r="J9" s="201"/>
      <c r="K9" s="201"/>
      <c r="L9" s="26">
        <v>9044</v>
      </c>
    </row>
    <row r="10" spans="1:13" ht="17.100000000000001" customHeight="1">
      <c r="A10" s="201" t="s">
        <v>586</v>
      </c>
      <c r="B10" s="201"/>
      <c r="C10" s="201"/>
      <c r="D10" s="201"/>
      <c r="E10" s="201"/>
      <c r="F10" s="59">
        <v>19375</v>
      </c>
      <c r="G10" s="201" t="s">
        <v>587</v>
      </c>
      <c r="H10" s="201"/>
      <c r="I10" s="201"/>
      <c r="J10" s="201"/>
      <c r="K10" s="201"/>
      <c r="L10" s="26">
        <v>54406</v>
      </c>
    </row>
    <row r="11" spans="1:13" ht="17.100000000000001" customHeight="1">
      <c r="A11" s="201" t="s">
        <v>588</v>
      </c>
      <c r="B11" s="201"/>
      <c r="C11" s="201"/>
      <c r="D11" s="201"/>
      <c r="E11" s="201"/>
      <c r="F11" s="59">
        <v>65027</v>
      </c>
      <c r="G11" s="201" t="s">
        <v>589</v>
      </c>
      <c r="H11" s="201"/>
      <c r="I11" s="201"/>
      <c r="J11" s="201"/>
      <c r="K11" s="201"/>
      <c r="L11" s="26">
        <v>3500</v>
      </c>
    </row>
    <row r="12" spans="1:13" ht="17.100000000000001" customHeight="1">
      <c r="A12" s="202" t="s">
        <v>590</v>
      </c>
      <c r="B12" s="202"/>
      <c r="C12" s="202"/>
      <c r="D12" s="202"/>
      <c r="E12" s="202"/>
      <c r="F12" s="60">
        <f>SUM(F8:F11)</f>
        <v>173340</v>
      </c>
      <c r="G12" s="201" t="s">
        <v>591</v>
      </c>
      <c r="H12" s="201"/>
      <c r="I12" s="201"/>
      <c r="J12" s="201"/>
      <c r="K12" s="201"/>
      <c r="L12" s="26">
        <v>12391</v>
      </c>
    </row>
    <row r="13" spans="1:13" ht="17.100000000000001" customHeight="1">
      <c r="A13" s="201" t="s">
        <v>592</v>
      </c>
      <c r="B13" s="201"/>
      <c r="C13" s="201"/>
      <c r="D13" s="201"/>
      <c r="E13" s="201"/>
      <c r="F13" s="59">
        <v>0</v>
      </c>
      <c r="G13" s="203" t="s">
        <v>593</v>
      </c>
      <c r="H13" s="203"/>
      <c r="I13" s="203"/>
      <c r="J13" s="203"/>
      <c r="K13" s="203"/>
      <c r="L13" s="60">
        <f>SUM(L8:L12)</f>
        <v>137809</v>
      </c>
    </row>
    <row r="14" spans="1:13" ht="17.100000000000001" customHeight="1">
      <c r="A14" s="129" t="s">
        <v>753</v>
      </c>
      <c r="B14" s="66"/>
      <c r="C14" s="66"/>
      <c r="D14" s="66"/>
      <c r="E14" s="66"/>
      <c r="F14" s="59">
        <v>0</v>
      </c>
      <c r="G14" s="201" t="s">
        <v>754</v>
      </c>
      <c r="H14" s="201"/>
      <c r="I14" s="201"/>
      <c r="J14" s="201"/>
      <c r="K14" s="201"/>
      <c r="L14" s="26">
        <v>0</v>
      </c>
    </row>
    <row r="15" spans="1:13" ht="17.100000000000001" customHeight="1">
      <c r="A15" s="202" t="s">
        <v>594</v>
      </c>
      <c r="B15" s="202"/>
      <c r="C15" s="202"/>
      <c r="D15" s="202"/>
      <c r="E15" s="202"/>
      <c r="F15" s="60">
        <f>SUM(F12:F14)</f>
        <v>173340</v>
      </c>
      <c r="G15" s="203" t="s">
        <v>595</v>
      </c>
      <c r="H15" s="203"/>
      <c r="I15" s="203"/>
      <c r="J15" s="203"/>
      <c r="K15" s="203"/>
      <c r="L15" s="62">
        <f>SUM(L13:L14)</f>
        <v>137809</v>
      </c>
    </row>
    <row r="16" spans="1:13" ht="17.100000000000001" customHeight="1">
      <c r="A16" s="201" t="s">
        <v>596</v>
      </c>
      <c r="B16" s="201"/>
      <c r="C16" s="201"/>
      <c r="D16" s="201"/>
      <c r="E16" s="201"/>
      <c r="F16" s="59">
        <v>37783</v>
      </c>
      <c r="G16" s="67" t="s">
        <v>597</v>
      </c>
      <c r="H16" s="67"/>
      <c r="I16" s="67"/>
      <c r="J16" s="67"/>
      <c r="K16" s="67"/>
      <c r="L16" s="26">
        <v>32805</v>
      </c>
    </row>
    <row r="17" spans="1:12" ht="17.100000000000001" customHeight="1">
      <c r="A17" s="201" t="s">
        <v>598</v>
      </c>
      <c r="B17" s="201"/>
      <c r="C17" s="201"/>
      <c r="D17" s="201"/>
      <c r="E17" s="201"/>
      <c r="F17" s="61">
        <v>4700</v>
      </c>
      <c r="G17" s="66" t="s">
        <v>599</v>
      </c>
      <c r="H17" s="66"/>
      <c r="I17" s="66"/>
      <c r="J17" s="66"/>
      <c r="K17" s="66"/>
      <c r="L17" s="26">
        <v>15926</v>
      </c>
    </row>
    <row r="18" spans="1:12" ht="17.100000000000001" customHeight="1">
      <c r="A18" s="201" t="s">
        <v>600</v>
      </c>
      <c r="B18" s="201"/>
      <c r="C18" s="201"/>
      <c r="D18" s="201"/>
      <c r="E18" s="201"/>
      <c r="F18" s="59">
        <v>500</v>
      </c>
      <c r="G18" s="66" t="s">
        <v>601</v>
      </c>
      <c r="H18" s="66"/>
      <c r="I18" s="66"/>
      <c r="J18" s="66"/>
      <c r="K18" s="66"/>
      <c r="L18" s="26">
        <v>37783</v>
      </c>
    </row>
    <row r="19" spans="1:12" ht="17.100000000000001" customHeight="1">
      <c r="A19" s="203" t="s">
        <v>602</v>
      </c>
      <c r="B19" s="203"/>
      <c r="C19" s="203"/>
      <c r="D19" s="203"/>
      <c r="E19" s="203"/>
      <c r="F19" s="60">
        <f>SUM(F16:F18)</f>
        <v>42983</v>
      </c>
      <c r="G19" s="68" t="s">
        <v>603</v>
      </c>
      <c r="H19" s="68"/>
      <c r="I19" s="68"/>
      <c r="J19" s="68"/>
      <c r="K19" s="68"/>
      <c r="L19" s="62">
        <f>SUM(L16:L18)</f>
        <v>86514</v>
      </c>
    </row>
    <row r="20" spans="1:12" ht="17.100000000000001" customHeight="1">
      <c r="A20" s="201" t="s">
        <v>604</v>
      </c>
      <c r="B20" s="201"/>
      <c r="C20" s="201"/>
      <c r="D20" s="201"/>
      <c r="E20" s="201"/>
      <c r="F20" s="59">
        <v>8000</v>
      </c>
      <c r="G20" s="66" t="s">
        <v>605</v>
      </c>
      <c r="H20" s="66"/>
      <c r="I20" s="66"/>
      <c r="J20" s="66"/>
      <c r="K20" s="66"/>
      <c r="L20" s="26">
        <v>0</v>
      </c>
    </row>
    <row r="21" spans="1:12" ht="17.100000000000001" customHeight="1">
      <c r="A21" s="69" t="s">
        <v>606</v>
      </c>
      <c r="B21" s="69"/>
      <c r="C21" s="69"/>
      <c r="D21" s="69"/>
      <c r="E21" s="69"/>
      <c r="F21" s="62">
        <f>SUM(F19:F20)</f>
        <v>50983</v>
      </c>
      <c r="G21" s="203" t="s">
        <v>607</v>
      </c>
      <c r="H21" s="203"/>
      <c r="I21" s="203"/>
      <c r="J21" s="203"/>
      <c r="K21" s="203"/>
      <c r="L21" s="60">
        <f>SUM(L19:L20)</f>
        <v>86514</v>
      </c>
    </row>
    <row r="22" spans="1:12" ht="17.100000000000001" customHeight="1">
      <c r="A22" s="202" t="s">
        <v>608</v>
      </c>
      <c r="B22" s="202"/>
      <c r="C22" s="202"/>
      <c r="D22" s="202"/>
      <c r="E22" s="202"/>
      <c r="F22" s="60">
        <f>SUM(F15,F21)</f>
        <v>224323</v>
      </c>
      <c r="G22" s="202" t="s">
        <v>609</v>
      </c>
      <c r="H22" s="202"/>
      <c r="I22" s="202"/>
      <c r="J22" s="202"/>
      <c r="K22" s="202"/>
      <c r="L22" s="60">
        <f>SUM(L15,L21)</f>
        <v>224323</v>
      </c>
    </row>
    <row r="23" spans="1:12" ht="17.100000000000001" customHeight="1">
      <c r="A23" s="202" t="s">
        <v>755</v>
      </c>
      <c r="B23" s="202"/>
      <c r="C23" s="202"/>
      <c r="D23" s="202"/>
      <c r="E23" s="202"/>
      <c r="F23" s="60">
        <f>SUM(F15,F19)</f>
        <v>216323</v>
      </c>
      <c r="G23" s="202" t="s">
        <v>758</v>
      </c>
      <c r="H23" s="202"/>
      <c r="I23" s="202"/>
      <c r="J23" s="202"/>
      <c r="K23" s="202"/>
      <c r="L23" s="60">
        <f>SUM(L15,L19)</f>
        <v>224323</v>
      </c>
    </row>
    <row r="24" spans="1:12" ht="17.100000000000001" customHeight="1">
      <c r="A24" s="202" t="s">
        <v>756</v>
      </c>
      <c r="B24" s="202"/>
      <c r="C24" s="202"/>
      <c r="D24" s="202"/>
      <c r="E24" s="202"/>
      <c r="F24" s="60">
        <f>SUM(F13,F20)</f>
        <v>8000</v>
      </c>
      <c r="G24" s="203" t="s">
        <v>757</v>
      </c>
      <c r="H24" s="203"/>
      <c r="I24" s="203"/>
      <c r="J24" s="203"/>
      <c r="K24" s="203"/>
      <c r="L24" s="26">
        <v>0</v>
      </c>
    </row>
    <row r="25" spans="1:12" ht="17.100000000000001" customHeight="1">
      <c r="A25" s="202" t="s">
        <v>759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70">
        <f>F23-L23</f>
        <v>-8000</v>
      </c>
    </row>
    <row r="26" spans="1:12" ht="17.100000000000001" customHeight="1">
      <c r="A26" s="202" t="s">
        <v>760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60">
        <f>F15-L15</f>
        <v>35531</v>
      </c>
    </row>
    <row r="27" spans="1:12" ht="17.100000000000001" customHeight="1">
      <c r="A27" s="202" t="s">
        <v>761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60">
        <f>F21-L21</f>
        <v>-35531</v>
      </c>
    </row>
    <row r="28" spans="1:12">
      <c r="A28" s="204" t="s">
        <v>762</v>
      </c>
      <c r="B28" s="204"/>
      <c r="C28" s="204"/>
      <c r="D28" s="204"/>
      <c r="E28" s="204"/>
      <c r="F28" s="130">
        <v>14926</v>
      </c>
      <c r="G28" s="131" t="s">
        <v>762</v>
      </c>
      <c r="H28" s="131"/>
      <c r="I28" s="132"/>
      <c r="J28" s="133"/>
      <c r="K28" s="134"/>
      <c r="L28" s="130">
        <v>14926</v>
      </c>
    </row>
    <row r="29" spans="1:12" s="23" customFormat="1">
      <c r="A29" s="205" t="s">
        <v>763</v>
      </c>
      <c r="B29" s="205"/>
      <c r="C29" s="205"/>
      <c r="D29" s="205"/>
      <c r="E29" s="205"/>
      <c r="F29" s="70">
        <f>SUM(F22,F28)</f>
        <v>239249</v>
      </c>
      <c r="G29" s="205" t="s">
        <v>763</v>
      </c>
      <c r="H29" s="205"/>
      <c r="I29" s="205"/>
      <c r="J29" s="205"/>
      <c r="K29" s="205"/>
      <c r="L29" s="70">
        <f>SUM(L22,L28)</f>
        <v>239249</v>
      </c>
    </row>
  </sheetData>
  <mergeCells count="41">
    <mergeCell ref="A28:E28"/>
    <mergeCell ref="A29:E29"/>
    <mergeCell ref="G29:K29"/>
    <mergeCell ref="A27:K27"/>
    <mergeCell ref="K4:L4"/>
    <mergeCell ref="A23:E23"/>
    <mergeCell ref="G23:K23"/>
    <mergeCell ref="A24:E24"/>
    <mergeCell ref="G24:K24"/>
    <mergeCell ref="A25:K25"/>
    <mergeCell ref="A26:K26"/>
    <mergeCell ref="A19:E19"/>
    <mergeCell ref="A20:E20"/>
    <mergeCell ref="G21:K21"/>
    <mergeCell ref="A22:E22"/>
    <mergeCell ref="G22:K22"/>
    <mergeCell ref="A18:E18"/>
    <mergeCell ref="A11:E11"/>
    <mergeCell ref="G11:K11"/>
    <mergeCell ref="A12:E12"/>
    <mergeCell ref="G12:K12"/>
    <mergeCell ref="A13:E13"/>
    <mergeCell ref="G13:K13"/>
    <mergeCell ref="G14:K14"/>
    <mergeCell ref="A15:E15"/>
    <mergeCell ref="G15:K15"/>
    <mergeCell ref="A16:E16"/>
    <mergeCell ref="A17:E17"/>
    <mergeCell ref="A8:E8"/>
    <mergeCell ref="G8:K8"/>
    <mergeCell ref="A9:E9"/>
    <mergeCell ref="G9:K9"/>
    <mergeCell ref="A10:E10"/>
    <mergeCell ref="G10:K10"/>
    <mergeCell ref="A7:E7"/>
    <mergeCell ref="G7:K7"/>
    <mergeCell ref="A1:E1"/>
    <mergeCell ref="H1:L1"/>
    <mergeCell ref="A3:K3"/>
    <mergeCell ref="A6:E6"/>
    <mergeCell ref="G6:K6"/>
  </mergeCells>
  <pageMargins left="0.59055118110236227" right="0" top="0.15748031496062992" bottom="0.1574803149606299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sqref="A1:N1"/>
    </sheetView>
  </sheetViews>
  <sheetFormatPr defaultRowHeight="15"/>
  <cols>
    <col min="1" max="1" width="25.140625" style="71" customWidth="1"/>
    <col min="2" max="2" width="7.85546875" style="71" customWidth="1"/>
    <col min="3" max="3" width="8.28515625" style="71" customWidth="1"/>
    <col min="4" max="4" width="8.5703125" style="71" customWidth="1"/>
    <col min="5" max="5" width="7.85546875" style="71" customWidth="1"/>
    <col min="6" max="6" width="7.28515625" style="71" customWidth="1"/>
    <col min="7" max="7" width="7.5703125" style="71" customWidth="1"/>
    <col min="8" max="8" width="7.42578125" style="71" customWidth="1"/>
    <col min="9" max="9" width="10.5703125" style="71" customWidth="1"/>
    <col min="10" max="10" width="12" style="71" customWidth="1"/>
    <col min="11" max="11" width="9.140625" style="71" customWidth="1"/>
    <col min="12" max="12" width="10.140625" style="71" customWidth="1"/>
    <col min="13" max="13" width="10.28515625" style="71" customWidth="1"/>
    <col min="14" max="14" width="9.42578125" style="71" customWidth="1"/>
    <col min="15" max="256" width="9.140625" style="71"/>
    <col min="257" max="257" width="25.7109375" style="71" customWidth="1"/>
    <col min="258" max="258" width="7.85546875" style="71" customWidth="1"/>
    <col min="259" max="259" width="8.5703125" style="71" customWidth="1"/>
    <col min="260" max="260" width="9.140625" style="71" customWidth="1"/>
    <col min="261" max="261" width="7.85546875" style="71" customWidth="1"/>
    <col min="262" max="262" width="7.28515625" style="71" customWidth="1"/>
    <col min="263" max="263" width="7.5703125" style="71" customWidth="1"/>
    <col min="264" max="264" width="7.42578125" style="71" customWidth="1"/>
    <col min="265" max="265" width="10.5703125" style="71" customWidth="1"/>
    <col min="266" max="266" width="12" style="71" customWidth="1"/>
    <col min="267" max="267" width="9.140625" style="71" customWidth="1"/>
    <col min="268" max="268" width="10.7109375" style="71" customWidth="1"/>
    <col min="269" max="269" width="10.42578125" style="71" customWidth="1"/>
    <col min="270" max="270" width="9.7109375" style="71" customWidth="1"/>
    <col min="271" max="512" width="9.140625" style="71"/>
    <col min="513" max="513" width="25.7109375" style="71" customWidth="1"/>
    <col min="514" max="514" width="7.85546875" style="71" customWidth="1"/>
    <col min="515" max="515" width="8.5703125" style="71" customWidth="1"/>
    <col min="516" max="516" width="9.140625" style="71" customWidth="1"/>
    <col min="517" max="517" width="7.85546875" style="71" customWidth="1"/>
    <col min="518" max="518" width="7.28515625" style="71" customWidth="1"/>
    <col min="519" max="519" width="7.5703125" style="71" customWidth="1"/>
    <col min="520" max="520" width="7.42578125" style="71" customWidth="1"/>
    <col min="521" max="521" width="10.5703125" style="71" customWidth="1"/>
    <col min="522" max="522" width="12" style="71" customWidth="1"/>
    <col min="523" max="523" width="9.140625" style="71" customWidth="1"/>
    <col min="524" max="524" width="10.7109375" style="71" customWidth="1"/>
    <col min="525" max="525" width="10.42578125" style="71" customWidth="1"/>
    <col min="526" max="526" width="9.7109375" style="71" customWidth="1"/>
    <col min="527" max="768" width="9.140625" style="71"/>
    <col min="769" max="769" width="25.7109375" style="71" customWidth="1"/>
    <col min="770" max="770" width="7.85546875" style="71" customWidth="1"/>
    <col min="771" max="771" width="8.5703125" style="71" customWidth="1"/>
    <col min="772" max="772" width="9.140625" style="71" customWidth="1"/>
    <col min="773" max="773" width="7.85546875" style="71" customWidth="1"/>
    <col min="774" max="774" width="7.28515625" style="71" customWidth="1"/>
    <col min="775" max="775" width="7.5703125" style="71" customWidth="1"/>
    <col min="776" max="776" width="7.42578125" style="71" customWidth="1"/>
    <col min="777" max="777" width="10.5703125" style="71" customWidth="1"/>
    <col min="778" max="778" width="12" style="71" customWidth="1"/>
    <col min="779" max="779" width="9.140625" style="71" customWidth="1"/>
    <col min="780" max="780" width="10.7109375" style="71" customWidth="1"/>
    <col min="781" max="781" width="10.42578125" style="71" customWidth="1"/>
    <col min="782" max="782" width="9.7109375" style="71" customWidth="1"/>
    <col min="783" max="1024" width="9.140625" style="71"/>
    <col min="1025" max="1025" width="25.7109375" style="71" customWidth="1"/>
    <col min="1026" max="1026" width="7.85546875" style="71" customWidth="1"/>
    <col min="1027" max="1027" width="8.5703125" style="71" customWidth="1"/>
    <col min="1028" max="1028" width="9.140625" style="71" customWidth="1"/>
    <col min="1029" max="1029" width="7.85546875" style="71" customWidth="1"/>
    <col min="1030" max="1030" width="7.28515625" style="71" customWidth="1"/>
    <col min="1031" max="1031" width="7.5703125" style="71" customWidth="1"/>
    <col min="1032" max="1032" width="7.42578125" style="71" customWidth="1"/>
    <col min="1033" max="1033" width="10.5703125" style="71" customWidth="1"/>
    <col min="1034" max="1034" width="12" style="71" customWidth="1"/>
    <col min="1035" max="1035" width="9.140625" style="71" customWidth="1"/>
    <col min="1036" max="1036" width="10.7109375" style="71" customWidth="1"/>
    <col min="1037" max="1037" width="10.42578125" style="71" customWidth="1"/>
    <col min="1038" max="1038" width="9.7109375" style="71" customWidth="1"/>
    <col min="1039" max="1280" width="9.140625" style="71"/>
    <col min="1281" max="1281" width="25.7109375" style="71" customWidth="1"/>
    <col min="1282" max="1282" width="7.85546875" style="71" customWidth="1"/>
    <col min="1283" max="1283" width="8.5703125" style="71" customWidth="1"/>
    <col min="1284" max="1284" width="9.140625" style="71" customWidth="1"/>
    <col min="1285" max="1285" width="7.85546875" style="71" customWidth="1"/>
    <col min="1286" max="1286" width="7.28515625" style="71" customWidth="1"/>
    <col min="1287" max="1287" width="7.5703125" style="71" customWidth="1"/>
    <col min="1288" max="1288" width="7.42578125" style="71" customWidth="1"/>
    <col min="1289" max="1289" width="10.5703125" style="71" customWidth="1"/>
    <col min="1290" max="1290" width="12" style="71" customWidth="1"/>
    <col min="1291" max="1291" width="9.140625" style="71" customWidth="1"/>
    <col min="1292" max="1292" width="10.7109375" style="71" customWidth="1"/>
    <col min="1293" max="1293" width="10.42578125" style="71" customWidth="1"/>
    <col min="1294" max="1294" width="9.7109375" style="71" customWidth="1"/>
    <col min="1295" max="1536" width="9.140625" style="71"/>
    <col min="1537" max="1537" width="25.7109375" style="71" customWidth="1"/>
    <col min="1538" max="1538" width="7.85546875" style="71" customWidth="1"/>
    <col min="1539" max="1539" width="8.5703125" style="71" customWidth="1"/>
    <col min="1540" max="1540" width="9.140625" style="71" customWidth="1"/>
    <col min="1541" max="1541" width="7.85546875" style="71" customWidth="1"/>
    <col min="1542" max="1542" width="7.28515625" style="71" customWidth="1"/>
    <col min="1543" max="1543" width="7.5703125" style="71" customWidth="1"/>
    <col min="1544" max="1544" width="7.42578125" style="71" customWidth="1"/>
    <col min="1545" max="1545" width="10.5703125" style="71" customWidth="1"/>
    <col min="1546" max="1546" width="12" style="71" customWidth="1"/>
    <col min="1547" max="1547" width="9.140625" style="71" customWidth="1"/>
    <col min="1548" max="1548" width="10.7109375" style="71" customWidth="1"/>
    <col min="1549" max="1549" width="10.42578125" style="71" customWidth="1"/>
    <col min="1550" max="1550" width="9.7109375" style="71" customWidth="1"/>
    <col min="1551" max="1792" width="9.140625" style="71"/>
    <col min="1793" max="1793" width="25.7109375" style="71" customWidth="1"/>
    <col min="1794" max="1794" width="7.85546875" style="71" customWidth="1"/>
    <col min="1795" max="1795" width="8.5703125" style="71" customWidth="1"/>
    <col min="1796" max="1796" width="9.140625" style="71" customWidth="1"/>
    <col min="1797" max="1797" width="7.85546875" style="71" customWidth="1"/>
    <col min="1798" max="1798" width="7.28515625" style="71" customWidth="1"/>
    <col min="1799" max="1799" width="7.5703125" style="71" customWidth="1"/>
    <col min="1800" max="1800" width="7.42578125" style="71" customWidth="1"/>
    <col min="1801" max="1801" width="10.5703125" style="71" customWidth="1"/>
    <col min="1802" max="1802" width="12" style="71" customWidth="1"/>
    <col min="1803" max="1803" width="9.140625" style="71" customWidth="1"/>
    <col min="1804" max="1804" width="10.7109375" style="71" customWidth="1"/>
    <col min="1805" max="1805" width="10.42578125" style="71" customWidth="1"/>
    <col min="1806" max="1806" width="9.7109375" style="71" customWidth="1"/>
    <col min="1807" max="2048" width="9.140625" style="71"/>
    <col min="2049" max="2049" width="25.7109375" style="71" customWidth="1"/>
    <col min="2050" max="2050" width="7.85546875" style="71" customWidth="1"/>
    <col min="2051" max="2051" width="8.5703125" style="71" customWidth="1"/>
    <col min="2052" max="2052" width="9.140625" style="71" customWidth="1"/>
    <col min="2053" max="2053" width="7.85546875" style="71" customWidth="1"/>
    <col min="2054" max="2054" width="7.28515625" style="71" customWidth="1"/>
    <col min="2055" max="2055" width="7.5703125" style="71" customWidth="1"/>
    <col min="2056" max="2056" width="7.42578125" style="71" customWidth="1"/>
    <col min="2057" max="2057" width="10.5703125" style="71" customWidth="1"/>
    <col min="2058" max="2058" width="12" style="71" customWidth="1"/>
    <col min="2059" max="2059" width="9.140625" style="71" customWidth="1"/>
    <col min="2060" max="2060" width="10.7109375" style="71" customWidth="1"/>
    <col min="2061" max="2061" width="10.42578125" style="71" customWidth="1"/>
    <col min="2062" max="2062" width="9.7109375" style="71" customWidth="1"/>
    <col min="2063" max="2304" width="9.140625" style="71"/>
    <col min="2305" max="2305" width="25.7109375" style="71" customWidth="1"/>
    <col min="2306" max="2306" width="7.85546875" style="71" customWidth="1"/>
    <col min="2307" max="2307" width="8.5703125" style="71" customWidth="1"/>
    <col min="2308" max="2308" width="9.140625" style="71" customWidth="1"/>
    <col min="2309" max="2309" width="7.85546875" style="71" customWidth="1"/>
    <col min="2310" max="2310" width="7.28515625" style="71" customWidth="1"/>
    <col min="2311" max="2311" width="7.5703125" style="71" customWidth="1"/>
    <col min="2312" max="2312" width="7.42578125" style="71" customWidth="1"/>
    <col min="2313" max="2313" width="10.5703125" style="71" customWidth="1"/>
    <col min="2314" max="2314" width="12" style="71" customWidth="1"/>
    <col min="2315" max="2315" width="9.140625" style="71" customWidth="1"/>
    <col min="2316" max="2316" width="10.7109375" style="71" customWidth="1"/>
    <col min="2317" max="2317" width="10.42578125" style="71" customWidth="1"/>
    <col min="2318" max="2318" width="9.7109375" style="71" customWidth="1"/>
    <col min="2319" max="2560" width="9.140625" style="71"/>
    <col min="2561" max="2561" width="25.7109375" style="71" customWidth="1"/>
    <col min="2562" max="2562" width="7.85546875" style="71" customWidth="1"/>
    <col min="2563" max="2563" width="8.5703125" style="71" customWidth="1"/>
    <col min="2564" max="2564" width="9.140625" style="71" customWidth="1"/>
    <col min="2565" max="2565" width="7.85546875" style="71" customWidth="1"/>
    <col min="2566" max="2566" width="7.28515625" style="71" customWidth="1"/>
    <col min="2567" max="2567" width="7.5703125" style="71" customWidth="1"/>
    <col min="2568" max="2568" width="7.42578125" style="71" customWidth="1"/>
    <col min="2569" max="2569" width="10.5703125" style="71" customWidth="1"/>
    <col min="2570" max="2570" width="12" style="71" customWidth="1"/>
    <col min="2571" max="2571" width="9.140625" style="71" customWidth="1"/>
    <col min="2572" max="2572" width="10.7109375" style="71" customWidth="1"/>
    <col min="2573" max="2573" width="10.42578125" style="71" customWidth="1"/>
    <col min="2574" max="2574" width="9.7109375" style="71" customWidth="1"/>
    <col min="2575" max="2816" width="9.140625" style="71"/>
    <col min="2817" max="2817" width="25.7109375" style="71" customWidth="1"/>
    <col min="2818" max="2818" width="7.85546875" style="71" customWidth="1"/>
    <col min="2819" max="2819" width="8.5703125" style="71" customWidth="1"/>
    <col min="2820" max="2820" width="9.140625" style="71" customWidth="1"/>
    <col min="2821" max="2821" width="7.85546875" style="71" customWidth="1"/>
    <col min="2822" max="2822" width="7.28515625" style="71" customWidth="1"/>
    <col min="2823" max="2823" width="7.5703125" style="71" customWidth="1"/>
    <col min="2824" max="2824" width="7.42578125" style="71" customWidth="1"/>
    <col min="2825" max="2825" width="10.5703125" style="71" customWidth="1"/>
    <col min="2826" max="2826" width="12" style="71" customWidth="1"/>
    <col min="2827" max="2827" width="9.140625" style="71" customWidth="1"/>
    <col min="2828" max="2828" width="10.7109375" style="71" customWidth="1"/>
    <col min="2829" max="2829" width="10.42578125" style="71" customWidth="1"/>
    <col min="2830" max="2830" width="9.7109375" style="71" customWidth="1"/>
    <col min="2831" max="3072" width="9.140625" style="71"/>
    <col min="3073" max="3073" width="25.7109375" style="71" customWidth="1"/>
    <col min="3074" max="3074" width="7.85546875" style="71" customWidth="1"/>
    <col min="3075" max="3075" width="8.5703125" style="71" customWidth="1"/>
    <col min="3076" max="3076" width="9.140625" style="71" customWidth="1"/>
    <col min="3077" max="3077" width="7.85546875" style="71" customWidth="1"/>
    <col min="3078" max="3078" width="7.28515625" style="71" customWidth="1"/>
    <col min="3079" max="3079" width="7.5703125" style="71" customWidth="1"/>
    <col min="3080" max="3080" width="7.42578125" style="71" customWidth="1"/>
    <col min="3081" max="3081" width="10.5703125" style="71" customWidth="1"/>
    <col min="3082" max="3082" width="12" style="71" customWidth="1"/>
    <col min="3083" max="3083" width="9.140625" style="71" customWidth="1"/>
    <col min="3084" max="3084" width="10.7109375" style="71" customWidth="1"/>
    <col min="3085" max="3085" width="10.42578125" style="71" customWidth="1"/>
    <col min="3086" max="3086" width="9.7109375" style="71" customWidth="1"/>
    <col min="3087" max="3328" width="9.140625" style="71"/>
    <col min="3329" max="3329" width="25.7109375" style="71" customWidth="1"/>
    <col min="3330" max="3330" width="7.85546875" style="71" customWidth="1"/>
    <col min="3331" max="3331" width="8.5703125" style="71" customWidth="1"/>
    <col min="3332" max="3332" width="9.140625" style="71" customWidth="1"/>
    <col min="3333" max="3333" width="7.85546875" style="71" customWidth="1"/>
    <col min="3334" max="3334" width="7.28515625" style="71" customWidth="1"/>
    <col min="3335" max="3335" width="7.5703125" style="71" customWidth="1"/>
    <col min="3336" max="3336" width="7.42578125" style="71" customWidth="1"/>
    <col min="3337" max="3337" width="10.5703125" style="71" customWidth="1"/>
    <col min="3338" max="3338" width="12" style="71" customWidth="1"/>
    <col min="3339" max="3339" width="9.140625" style="71" customWidth="1"/>
    <col min="3340" max="3340" width="10.7109375" style="71" customWidth="1"/>
    <col min="3341" max="3341" width="10.42578125" style="71" customWidth="1"/>
    <col min="3342" max="3342" width="9.7109375" style="71" customWidth="1"/>
    <col min="3343" max="3584" width="9.140625" style="71"/>
    <col min="3585" max="3585" width="25.7109375" style="71" customWidth="1"/>
    <col min="3586" max="3586" width="7.85546875" style="71" customWidth="1"/>
    <col min="3587" max="3587" width="8.5703125" style="71" customWidth="1"/>
    <col min="3588" max="3588" width="9.140625" style="71" customWidth="1"/>
    <col min="3589" max="3589" width="7.85546875" style="71" customWidth="1"/>
    <col min="3590" max="3590" width="7.28515625" style="71" customWidth="1"/>
    <col min="3591" max="3591" width="7.5703125" style="71" customWidth="1"/>
    <col min="3592" max="3592" width="7.42578125" style="71" customWidth="1"/>
    <col min="3593" max="3593" width="10.5703125" style="71" customWidth="1"/>
    <col min="3594" max="3594" width="12" style="71" customWidth="1"/>
    <col min="3595" max="3595" width="9.140625" style="71" customWidth="1"/>
    <col min="3596" max="3596" width="10.7109375" style="71" customWidth="1"/>
    <col min="3597" max="3597" width="10.42578125" style="71" customWidth="1"/>
    <col min="3598" max="3598" width="9.7109375" style="71" customWidth="1"/>
    <col min="3599" max="3840" width="9.140625" style="71"/>
    <col min="3841" max="3841" width="25.7109375" style="71" customWidth="1"/>
    <col min="3842" max="3842" width="7.85546875" style="71" customWidth="1"/>
    <col min="3843" max="3843" width="8.5703125" style="71" customWidth="1"/>
    <col min="3844" max="3844" width="9.140625" style="71" customWidth="1"/>
    <col min="3845" max="3845" width="7.85546875" style="71" customWidth="1"/>
    <col min="3846" max="3846" width="7.28515625" style="71" customWidth="1"/>
    <col min="3847" max="3847" width="7.5703125" style="71" customWidth="1"/>
    <col min="3848" max="3848" width="7.42578125" style="71" customWidth="1"/>
    <col min="3849" max="3849" width="10.5703125" style="71" customWidth="1"/>
    <col min="3850" max="3850" width="12" style="71" customWidth="1"/>
    <col min="3851" max="3851" width="9.140625" style="71" customWidth="1"/>
    <col min="3852" max="3852" width="10.7109375" style="71" customWidth="1"/>
    <col min="3853" max="3853" width="10.42578125" style="71" customWidth="1"/>
    <col min="3854" max="3854" width="9.7109375" style="71" customWidth="1"/>
    <col min="3855" max="4096" width="9.140625" style="71"/>
    <col min="4097" max="4097" width="25.7109375" style="71" customWidth="1"/>
    <col min="4098" max="4098" width="7.85546875" style="71" customWidth="1"/>
    <col min="4099" max="4099" width="8.5703125" style="71" customWidth="1"/>
    <col min="4100" max="4100" width="9.140625" style="71" customWidth="1"/>
    <col min="4101" max="4101" width="7.85546875" style="71" customWidth="1"/>
    <col min="4102" max="4102" width="7.28515625" style="71" customWidth="1"/>
    <col min="4103" max="4103" width="7.5703125" style="71" customWidth="1"/>
    <col min="4104" max="4104" width="7.42578125" style="71" customWidth="1"/>
    <col min="4105" max="4105" width="10.5703125" style="71" customWidth="1"/>
    <col min="4106" max="4106" width="12" style="71" customWidth="1"/>
    <col min="4107" max="4107" width="9.140625" style="71" customWidth="1"/>
    <col min="4108" max="4108" width="10.7109375" style="71" customWidth="1"/>
    <col min="4109" max="4109" width="10.42578125" style="71" customWidth="1"/>
    <col min="4110" max="4110" width="9.7109375" style="71" customWidth="1"/>
    <col min="4111" max="4352" width="9.140625" style="71"/>
    <col min="4353" max="4353" width="25.7109375" style="71" customWidth="1"/>
    <col min="4354" max="4354" width="7.85546875" style="71" customWidth="1"/>
    <col min="4355" max="4355" width="8.5703125" style="71" customWidth="1"/>
    <col min="4356" max="4356" width="9.140625" style="71" customWidth="1"/>
    <col min="4357" max="4357" width="7.85546875" style="71" customWidth="1"/>
    <col min="4358" max="4358" width="7.28515625" style="71" customWidth="1"/>
    <col min="4359" max="4359" width="7.5703125" style="71" customWidth="1"/>
    <col min="4360" max="4360" width="7.42578125" style="71" customWidth="1"/>
    <col min="4361" max="4361" width="10.5703125" style="71" customWidth="1"/>
    <col min="4362" max="4362" width="12" style="71" customWidth="1"/>
    <col min="4363" max="4363" width="9.140625" style="71" customWidth="1"/>
    <col min="4364" max="4364" width="10.7109375" style="71" customWidth="1"/>
    <col min="4365" max="4365" width="10.42578125" style="71" customWidth="1"/>
    <col min="4366" max="4366" width="9.7109375" style="71" customWidth="1"/>
    <col min="4367" max="4608" width="9.140625" style="71"/>
    <col min="4609" max="4609" width="25.7109375" style="71" customWidth="1"/>
    <col min="4610" max="4610" width="7.85546875" style="71" customWidth="1"/>
    <col min="4611" max="4611" width="8.5703125" style="71" customWidth="1"/>
    <col min="4612" max="4612" width="9.140625" style="71" customWidth="1"/>
    <col min="4613" max="4613" width="7.85546875" style="71" customWidth="1"/>
    <col min="4614" max="4614" width="7.28515625" style="71" customWidth="1"/>
    <col min="4615" max="4615" width="7.5703125" style="71" customWidth="1"/>
    <col min="4616" max="4616" width="7.42578125" style="71" customWidth="1"/>
    <col min="4617" max="4617" width="10.5703125" style="71" customWidth="1"/>
    <col min="4618" max="4618" width="12" style="71" customWidth="1"/>
    <col min="4619" max="4619" width="9.140625" style="71" customWidth="1"/>
    <col min="4620" max="4620" width="10.7109375" style="71" customWidth="1"/>
    <col min="4621" max="4621" width="10.42578125" style="71" customWidth="1"/>
    <col min="4622" max="4622" width="9.7109375" style="71" customWidth="1"/>
    <col min="4623" max="4864" width="9.140625" style="71"/>
    <col min="4865" max="4865" width="25.7109375" style="71" customWidth="1"/>
    <col min="4866" max="4866" width="7.85546875" style="71" customWidth="1"/>
    <col min="4867" max="4867" width="8.5703125" style="71" customWidth="1"/>
    <col min="4868" max="4868" width="9.140625" style="71" customWidth="1"/>
    <col min="4869" max="4869" width="7.85546875" style="71" customWidth="1"/>
    <col min="4870" max="4870" width="7.28515625" style="71" customWidth="1"/>
    <col min="4871" max="4871" width="7.5703125" style="71" customWidth="1"/>
    <col min="4872" max="4872" width="7.42578125" style="71" customWidth="1"/>
    <col min="4873" max="4873" width="10.5703125" style="71" customWidth="1"/>
    <col min="4874" max="4874" width="12" style="71" customWidth="1"/>
    <col min="4875" max="4875" width="9.140625" style="71" customWidth="1"/>
    <col min="4876" max="4876" width="10.7109375" style="71" customWidth="1"/>
    <col min="4877" max="4877" width="10.42578125" style="71" customWidth="1"/>
    <col min="4878" max="4878" width="9.7109375" style="71" customWidth="1"/>
    <col min="4879" max="5120" width="9.140625" style="71"/>
    <col min="5121" max="5121" width="25.7109375" style="71" customWidth="1"/>
    <col min="5122" max="5122" width="7.85546875" style="71" customWidth="1"/>
    <col min="5123" max="5123" width="8.5703125" style="71" customWidth="1"/>
    <col min="5124" max="5124" width="9.140625" style="71" customWidth="1"/>
    <col min="5125" max="5125" width="7.85546875" style="71" customWidth="1"/>
    <col min="5126" max="5126" width="7.28515625" style="71" customWidth="1"/>
    <col min="5127" max="5127" width="7.5703125" style="71" customWidth="1"/>
    <col min="5128" max="5128" width="7.42578125" style="71" customWidth="1"/>
    <col min="5129" max="5129" width="10.5703125" style="71" customWidth="1"/>
    <col min="5130" max="5130" width="12" style="71" customWidth="1"/>
    <col min="5131" max="5131" width="9.140625" style="71" customWidth="1"/>
    <col min="5132" max="5132" width="10.7109375" style="71" customWidth="1"/>
    <col min="5133" max="5133" width="10.42578125" style="71" customWidth="1"/>
    <col min="5134" max="5134" width="9.7109375" style="71" customWidth="1"/>
    <col min="5135" max="5376" width="9.140625" style="71"/>
    <col min="5377" max="5377" width="25.7109375" style="71" customWidth="1"/>
    <col min="5378" max="5378" width="7.85546875" style="71" customWidth="1"/>
    <col min="5379" max="5379" width="8.5703125" style="71" customWidth="1"/>
    <col min="5380" max="5380" width="9.140625" style="71" customWidth="1"/>
    <col min="5381" max="5381" width="7.85546875" style="71" customWidth="1"/>
    <col min="5382" max="5382" width="7.28515625" style="71" customWidth="1"/>
    <col min="5383" max="5383" width="7.5703125" style="71" customWidth="1"/>
    <col min="5384" max="5384" width="7.42578125" style="71" customWidth="1"/>
    <col min="5385" max="5385" width="10.5703125" style="71" customWidth="1"/>
    <col min="5386" max="5386" width="12" style="71" customWidth="1"/>
    <col min="5387" max="5387" width="9.140625" style="71" customWidth="1"/>
    <col min="5388" max="5388" width="10.7109375" style="71" customWidth="1"/>
    <col min="5389" max="5389" width="10.42578125" style="71" customWidth="1"/>
    <col min="5390" max="5390" width="9.7109375" style="71" customWidth="1"/>
    <col min="5391" max="5632" width="9.140625" style="71"/>
    <col min="5633" max="5633" width="25.7109375" style="71" customWidth="1"/>
    <col min="5634" max="5634" width="7.85546875" style="71" customWidth="1"/>
    <col min="5635" max="5635" width="8.5703125" style="71" customWidth="1"/>
    <col min="5636" max="5636" width="9.140625" style="71" customWidth="1"/>
    <col min="5637" max="5637" width="7.85546875" style="71" customWidth="1"/>
    <col min="5638" max="5638" width="7.28515625" style="71" customWidth="1"/>
    <col min="5639" max="5639" width="7.5703125" style="71" customWidth="1"/>
    <col min="5640" max="5640" width="7.42578125" style="71" customWidth="1"/>
    <col min="5641" max="5641" width="10.5703125" style="71" customWidth="1"/>
    <col min="5642" max="5642" width="12" style="71" customWidth="1"/>
    <col min="5643" max="5643" width="9.140625" style="71" customWidth="1"/>
    <col min="5644" max="5644" width="10.7109375" style="71" customWidth="1"/>
    <col min="5645" max="5645" width="10.42578125" style="71" customWidth="1"/>
    <col min="5646" max="5646" width="9.7109375" style="71" customWidth="1"/>
    <col min="5647" max="5888" width="9.140625" style="71"/>
    <col min="5889" max="5889" width="25.7109375" style="71" customWidth="1"/>
    <col min="5890" max="5890" width="7.85546875" style="71" customWidth="1"/>
    <col min="5891" max="5891" width="8.5703125" style="71" customWidth="1"/>
    <col min="5892" max="5892" width="9.140625" style="71" customWidth="1"/>
    <col min="5893" max="5893" width="7.85546875" style="71" customWidth="1"/>
    <col min="5894" max="5894" width="7.28515625" style="71" customWidth="1"/>
    <col min="5895" max="5895" width="7.5703125" style="71" customWidth="1"/>
    <col min="5896" max="5896" width="7.42578125" style="71" customWidth="1"/>
    <col min="5897" max="5897" width="10.5703125" style="71" customWidth="1"/>
    <col min="5898" max="5898" width="12" style="71" customWidth="1"/>
    <col min="5899" max="5899" width="9.140625" style="71" customWidth="1"/>
    <col min="5900" max="5900" width="10.7109375" style="71" customWidth="1"/>
    <col min="5901" max="5901" width="10.42578125" style="71" customWidth="1"/>
    <col min="5902" max="5902" width="9.7109375" style="71" customWidth="1"/>
    <col min="5903" max="6144" width="9.140625" style="71"/>
    <col min="6145" max="6145" width="25.7109375" style="71" customWidth="1"/>
    <col min="6146" max="6146" width="7.85546875" style="71" customWidth="1"/>
    <col min="6147" max="6147" width="8.5703125" style="71" customWidth="1"/>
    <col min="6148" max="6148" width="9.140625" style="71" customWidth="1"/>
    <col min="6149" max="6149" width="7.85546875" style="71" customWidth="1"/>
    <col min="6150" max="6150" width="7.28515625" style="71" customWidth="1"/>
    <col min="6151" max="6151" width="7.5703125" style="71" customWidth="1"/>
    <col min="6152" max="6152" width="7.42578125" style="71" customWidth="1"/>
    <col min="6153" max="6153" width="10.5703125" style="71" customWidth="1"/>
    <col min="6154" max="6154" width="12" style="71" customWidth="1"/>
    <col min="6155" max="6155" width="9.140625" style="71" customWidth="1"/>
    <col min="6156" max="6156" width="10.7109375" style="71" customWidth="1"/>
    <col min="6157" max="6157" width="10.42578125" style="71" customWidth="1"/>
    <col min="6158" max="6158" width="9.7109375" style="71" customWidth="1"/>
    <col min="6159" max="6400" width="9.140625" style="71"/>
    <col min="6401" max="6401" width="25.7109375" style="71" customWidth="1"/>
    <col min="6402" max="6402" width="7.85546875" style="71" customWidth="1"/>
    <col min="6403" max="6403" width="8.5703125" style="71" customWidth="1"/>
    <col min="6404" max="6404" width="9.140625" style="71" customWidth="1"/>
    <col min="6405" max="6405" width="7.85546875" style="71" customWidth="1"/>
    <col min="6406" max="6406" width="7.28515625" style="71" customWidth="1"/>
    <col min="6407" max="6407" width="7.5703125" style="71" customWidth="1"/>
    <col min="6408" max="6408" width="7.42578125" style="71" customWidth="1"/>
    <col min="6409" max="6409" width="10.5703125" style="71" customWidth="1"/>
    <col min="6410" max="6410" width="12" style="71" customWidth="1"/>
    <col min="6411" max="6411" width="9.140625" style="71" customWidth="1"/>
    <col min="6412" max="6412" width="10.7109375" style="71" customWidth="1"/>
    <col min="6413" max="6413" width="10.42578125" style="71" customWidth="1"/>
    <col min="6414" max="6414" width="9.7109375" style="71" customWidth="1"/>
    <col min="6415" max="6656" width="9.140625" style="71"/>
    <col min="6657" max="6657" width="25.7109375" style="71" customWidth="1"/>
    <col min="6658" max="6658" width="7.85546875" style="71" customWidth="1"/>
    <col min="6659" max="6659" width="8.5703125" style="71" customWidth="1"/>
    <col min="6660" max="6660" width="9.140625" style="71" customWidth="1"/>
    <col min="6661" max="6661" width="7.85546875" style="71" customWidth="1"/>
    <col min="6662" max="6662" width="7.28515625" style="71" customWidth="1"/>
    <col min="6663" max="6663" width="7.5703125" style="71" customWidth="1"/>
    <col min="6664" max="6664" width="7.42578125" style="71" customWidth="1"/>
    <col min="6665" max="6665" width="10.5703125" style="71" customWidth="1"/>
    <col min="6666" max="6666" width="12" style="71" customWidth="1"/>
    <col min="6667" max="6667" width="9.140625" style="71" customWidth="1"/>
    <col min="6668" max="6668" width="10.7109375" style="71" customWidth="1"/>
    <col min="6669" max="6669" width="10.42578125" style="71" customWidth="1"/>
    <col min="6670" max="6670" width="9.7109375" style="71" customWidth="1"/>
    <col min="6671" max="6912" width="9.140625" style="71"/>
    <col min="6913" max="6913" width="25.7109375" style="71" customWidth="1"/>
    <col min="6914" max="6914" width="7.85546875" style="71" customWidth="1"/>
    <col min="6915" max="6915" width="8.5703125" style="71" customWidth="1"/>
    <col min="6916" max="6916" width="9.140625" style="71" customWidth="1"/>
    <col min="6917" max="6917" width="7.85546875" style="71" customWidth="1"/>
    <col min="6918" max="6918" width="7.28515625" style="71" customWidth="1"/>
    <col min="6919" max="6919" width="7.5703125" style="71" customWidth="1"/>
    <col min="6920" max="6920" width="7.42578125" style="71" customWidth="1"/>
    <col min="6921" max="6921" width="10.5703125" style="71" customWidth="1"/>
    <col min="6922" max="6922" width="12" style="71" customWidth="1"/>
    <col min="6923" max="6923" width="9.140625" style="71" customWidth="1"/>
    <col min="6924" max="6924" width="10.7109375" style="71" customWidth="1"/>
    <col min="6925" max="6925" width="10.42578125" style="71" customWidth="1"/>
    <col min="6926" max="6926" width="9.7109375" style="71" customWidth="1"/>
    <col min="6927" max="7168" width="9.140625" style="71"/>
    <col min="7169" max="7169" width="25.7109375" style="71" customWidth="1"/>
    <col min="7170" max="7170" width="7.85546875" style="71" customWidth="1"/>
    <col min="7171" max="7171" width="8.5703125" style="71" customWidth="1"/>
    <col min="7172" max="7172" width="9.140625" style="71" customWidth="1"/>
    <col min="7173" max="7173" width="7.85546875" style="71" customWidth="1"/>
    <col min="7174" max="7174" width="7.28515625" style="71" customWidth="1"/>
    <col min="7175" max="7175" width="7.5703125" style="71" customWidth="1"/>
    <col min="7176" max="7176" width="7.42578125" style="71" customWidth="1"/>
    <col min="7177" max="7177" width="10.5703125" style="71" customWidth="1"/>
    <col min="7178" max="7178" width="12" style="71" customWidth="1"/>
    <col min="7179" max="7179" width="9.140625" style="71" customWidth="1"/>
    <col min="7180" max="7180" width="10.7109375" style="71" customWidth="1"/>
    <col min="7181" max="7181" width="10.42578125" style="71" customWidth="1"/>
    <col min="7182" max="7182" width="9.7109375" style="71" customWidth="1"/>
    <col min="7183" max="7424" width="9.140625" style="71"/>
    <col min="7425" max="7425" width="25.7109375" style="71" customWidth="1"/>
    <col min="7426" max="7426" width="7.85546875" style="71" customWidth="1"/>
    <col min="7427" max="7427" width="8.5703125" style="71" customWidth="1"/>
    <col min="7428" max="7428" width="9.140625" style="71" customWidth="1"/>
    <col min="7429" max="7429" width="7.85546875" style="71" customWidth="1"/>
    <col min="7430" max="7430" width="7.28515625" style="71" customWidth="1"/>
    <col min="7431" max="7431" width="7.5703125" style="71" customWidth="1"/>
    <col min="7432" max="7432" width="7.42578125" style="71" customWidth="1"/>
    <col min="7433" max="7433" width="10.5703125" style="71" customWidth="1"/>
    <col min="7434" max="7434" width="12" style="71" customWidth="1"/>
    <col min="7435" max="7435" width="9.140625" style="71" customWidth="1"/>
    <col min="7436" max="7436" width="10.7109375" style="71" customWidth="1"/>
    <col min="7437" max="7437" width="10.42578125" style="71" customWidth="1"/>
    <col min="7438" max="7438" width="9.7109375" style="71" customWidth="1"/>
    <col min="7439" max="7680" width="9.140625" style="71"/>
    <col min="7681" max="7681" width="25.7109375" style="71" customWidth="1"/>
    <col min="7682" max="7682" width="7.85546875" style="71" customWidth="1"/>
    <col min="7683" max="7683" width="8.5703125" style="71" customWidth="1"/>
    <col min="7684" max="7684" width="9.140625" style="71" customWidth="1"/>
    <col min="7685" max="7685" width="7.85546875" style="71" customWidth="1"/>
    <col min="7686" max="7686" width="7.28515625" style="71" customWidth="1"/>
    <col min="7687" max="7687" width="7.5703125" style="71" customWidth="1"/>
    <col min="7688" max="7688" width="7.42578125" style="71" customWidth="1"/>
    <col min="7689" max="7689" width="10.5703125" style="71" customWidth="1"/>
    <col min="7690" max="7690" width="12" style="71" customWidth="1"/>
    <col min="7691" max="7691" width="9.140625" style="71" customWidth="1"/>
    <col min="7692" max="7692" width="10.7109375" style="71" customWidth="1"/>
    <col min="7693" max="7693" width="10.42578125" style="71" customWidth="1"/>
    <col min="7694" max="7694" width="9.7109375" style="71" customWidth="1"/>
    <col min="7695" max="7936" width="9.140625" style="71"/>
    <col min="7937" max="7937" width="25.7109375" style="71" customWidth="1"/>
    <col min="7938" max="7938" width="7.85546875" style="71" customWidth="1"/>
    <col min="7939" max="7939" width="8.5703125" style="71" customWidth="1"/>
    <col min="7940" max="7940" width="9.140625" style="71" customWidth="1"/>
    <col min="7941" max="7941" width="7.85546875" style="71" customWidth="1"/>
    <col min="7942" max="7942" width="7.28515625" style="71" customWidth="1"/>
    <col min="7943" max="7943" width="7.5703125" style="71" customWidth="1"/>
    <col min="7944" max="7944" width="7.42578125" style="71" customWidth="1"/>
    <col min="7945" max="7945" width="10.5703125" style="71" customWidth="1"/>
    <col min="7946" max="7946" width="12" style="71" customWidth="1"/>
    <col min="7947" max="7947" width="9.140625" style="71" customWidth="1"/>
    <col min="7948" max="7948" width="10.7109375" style="71" customWidth="1"/>
    <col min="7949" max="7949" width="10.42578125" style="71" customWidth="1"/>
    <col min="7950" max="7950" width="9.7109375" style="71" customWidth="1"/>
    <col min="7951" max="8192" width="9.140625" style="71"/>
    <col min="8193" max="8193" width="25.7109375" style="71" customWidth="1"/>
    <col min="8194" max="8194" width="7.85546875" style="71" customWidth="1"/>
    <col min="8195" max="8195" width="8.5703125" style="71" customWidth="1"/>
    <col min="8196" max="8196" width="9.140625" style="71" customWidth="1"/>
    <col min="8197" max="8197" width="7.85546875" style="71" customWidth="1"/>
    <col min="8198" max="8198" width="7.28515625" style="71" customWidth="1"/>
    <col min="8199" max="8199" width="7.5703125" style="71" customWidth="1"/>
    <col min="8200" max="8200" width="7.42578125" style="71" customWidth="1"/>
    <col min="8201" max="8201" width="10.5703125" style="71" customWidth="1"/>
    <col min="8202" max="8202" width="12" style="71" customWidth="1"/>
    <col min="8203" max="8203" width="9.140625" style="71" customWidth="1"/>
    <col min="8204" max="8204" width="10.7109375" style="71" customWidth="1"/>
    <col min="8205" max="8205" width="10.42578125" style="71" customWidth="1"/>
    <col min="8206" max="8206" width="9.7109375" style="71" customWidth="1"/>
    <col min="8207" max="8448" width="9.140625" style="71"/>
    <col min="8449" max="8449" width="25.7109375" style="71" customWidth="1"/>
    <col min="8450" max="8450" width="7.85546875" style="71" customWidth="1"/>
    <col min="8451" max="8451" width="8.5703125" style="71" customWidth="1"/>
    <col min="8452" max="8452" width="9.140625" style="71" customWidth="1"/>
    <col min="8453" max="8453" width="7.85546875" style="71" customWidth="1"/>
    <col min="8454" max="8454" width="7.28515625" style="71" customWidth="1"/>
    <col min="8455" max="8455" width="7.5703125" style="71" customWidth="1"/>
    <col min="8456" max="8456" width="7.42578125" style="71" customWidth="1"/>
    <col min="8457" max="8457" width="10.5703125" style="71" customWidth="1"/>
    <col min="8458" max="8458" width="12" style="71" customWidth="1"/>
    <col min="8459" max="8459" width="9.140625" style="71" customWidth="1"/>
    <col min="8460" max="8460" width="10.7109375" style="71" customWidth="1"/>
    <col min="8461" max="8461" width="10.42578125" style="71" customWidth="1"/>
    <col min="8462" max="8462" width="9.7109375" style="71" customWidth="1"/>
    <col min="8463" max="8704" width="9.140625" style="71"/>
    <col min="8705" max="8705" width="25.7109375" style="71" customWidth="1"/>
    <col min="8706" max="8706" width="7.85546875" style="71" customWidth="1"/>
    <col min="8707" max="8707" width="8.5703125" style="71" customWidth="1"/>
    <col min="8708" max="8708" width="9.140625" style="71" customWidth="1"/>
    <col min="8709" max="8709" width="7.85546875" style="71" customWidth="1"/>
    <col min="8710" max="8710" width="7.28515625" style="71" customWidth="1"/>
    <col min="8711" max="8711" width="7.5703125" style="71" customWidth="1"/>
    <col min="8712" max="8712" width="7.42578125" style="71" customWidth="1"/>
    <col min="8713" max="8713" width="10.5703125" style="71" customWidth="1"/>
    <col min="8714" max="8714" width="12" style="71" customWidth="1"/>
    <col min="8715" max="8715" width="9.140625" style="71" customWidth="1"/>
    <col min="8716" max="8716" width="10.7109375" style="71" customWidth="1"/>
    <col min="8717" max="8717" width="10.42578125" style="71" customWidth="1"/>
    <col min="8718" max="8718" width="9.7109375" style="71" customWidth="1"/>
    <col min="8719" max="8960" width="9.140625" style="71"/>
    <col min="8961" max="8961" width="25.7109375" style="71" customWidth="1"/>
    <col min="8962" max="8962" width="7.85546875" style="71" customWidth="1"/>
    <col min="8963" max="8963" width="8.5703125" style="71" customWidth="1"/>
    <col min="8964" max="8964" width="9.140625" style="71" customWidth="1"/>
    <col min="8965" max="8965" width="7.85546875" style="71" customWidth="1"/>
    <col min="8966" max="8966" width="7.28515625" style="71" customWidth="1"/>
    <col min="8967" max="8967" width="7.5703125" style="71" customWidth="1"/>
    <col min="8968" max="8968" width="7.42578125" style="71" customWidth="1"/>
    <col min="8969" max="8969" width="10.5703125" style="71" customWidth="1"/>
    <col min="8970" max="8970" width="12" style="71" customWidth="1"/>
    <col min="8971" max="8971" width="9.140625" style="71" customWidth="1"/>
    <col min="8972" max="8972" width="10.7109375" style="71" customWidth="1"/>
    <col min="8973" max="8973" width="10.42578125" style="71" customWidth="1"/>
    <col min="8974" max="8974" width="9.7109375" style="71" customWidth="1"/>
    <col min="8975" max="9216" width="9.140625" style="71"/>
    <col min="9217" max="9217" width="25.7109375" style="71" customWidth="1"/>
    <col min="9218" max="9218" width="7.85546875" style="71" customWidth="1"/>
    <col min="9219" max="9219" width="8.5703125" style="71" customWidth="1"/>
    <col min="9220" max="9220" width="9.140625" style="71" customWidth="1"/>
    <col min="9221" max="9221" width="7.85546875" style="71" customWidth="1"/>
    <col min="9222" max="9222" width="7.28515625" style="71" customWidth="1"/>
    <col min="9223" max="9223" width="7.5703125" style="71" customWidth="1"/>
    <col min="9224" max="9224" width="7.42578125" style="71" customWidth="1"/>
    <col min="9225" max="9225" width="10.5703125" style="71" customWidth="1"/>
    <col min="9226" max="9226" width="12" style="71" customWidth="1"/>
    <col min="9227" max="9227" width="9.140625" style="71" customWidth="1"/>
    <col min="9228" max="9228" width="10.7109375" style="71" customWidth="1"/>
    <col min="9229" max="9229" width="10.42578125" style="71" customWidth="1"/>
    <col min="9230" max="9230" width="9.7109375" style="71" customWidth="1"/>
    <col min="9231" max="9472" width="9.140625" style="71"/>
    <col min="9473" max="9473" width="25.7109375" style="71" customWidth="1"/>
    <col min="9474" max="9474" width="7.85546875" style="71" customWidth="1"/>
    <col min="9475" max="9475" width="8.5703125" style="71" customWidth="1"/>
    <col min="9476" max="9476" width="9.140625" style="71" customWidth="1"/>
    <col min="9477" max="9477" width="7.85546875" style="71" customWidth="1"/>
    <col min="9478" max="9478" width="7.28515625" style="71" customWidth="1"/>
    <col min="9479" max="9479" width="7.5703125" style="71" customWidth="1"/>
    <col min="9480" max="9480" width="7.42578125" style="71" customWidth="1"/>
    <col min="9481" max="9481" width="10.5703125" style="71" customWidth="1"/>
    <col min="9482" max="9482" width="12" style="71" customWidth="1"/>
    <col min="9483" max="9483" width="9.140625" style="71" customWidth="1"/>
    <col min="9484" max="9484" width="10.7109375" style="71" customWidth="1"/>
    <col min="9485" max="9485" width="10.42578125" style="71" customWidth="1"/>
    <col min="9486" max="9486" width="9.7109375" style="71" customWidth="1"/>
    <col min="9487" max="9728" width="9.140625" style="71"/>
    <col min="9729" max="9729" width="25.7109375" style="71" customWidth="1"/>
    <col min="9730" max="9730" width="7.85546875" style="71" customWidth="1"/>
    <col min="9731" max="9731" width="8.5703125" style="71" customWidth="1"/>
    <col min="9732" max="9732" width="9.140625" style="71" customWidth="1"/>
    <col min="9733" max="9733" width="7.85546875" style="71" customWidth="1"/>
    <col min="9734" max="9734" width="7.28515625" style="71" customWidth="1"/>
    <col min="9735" max="9735" width="7.5703125" style="71" customWidth="1"/>
    <col min="9736" max="9736" width="7.42578125" style="71" customWidth="1"/>
    <col min="9737" max="9737" width="10.5703125" style="71" customWidth="1"/>
    <col min="9738" max="9738" width="12" style="71" customWidth="1"/>
    <col min="9739" max="9739" width="9.140625" style="71" customWidth="1"/>
    <col min="9740" max="9740" width="10.7109375" style="71" customWidth="1"/>
    <col min="9741" max="9741" width="10.42578125" style="71" customWidth="1"/>
    <col min="9742" max="9742" width="9.7109375" style="71" customWidth="1"/>
    <col min="9743" max="9984" width="9.140625" style="71"/>
    <col min="9985" max="9985" width="25.7109375" style="71" customWidth="1"/>
    <col min="9986" max="9986" width="7.85546875" style="71" customWidth="1"/>
    <col min="9987" max="9987" width="8.5703125" style="71" customWidth="1"/>
    <col min="9988" max="9988" width="9.140625" style="71" customWidth="1"/>
    <col min="9989" max="9989" width="7.85546875" style="71" customWidth="1"/>
    <col min="9990" max="9990" width="7.28515625" style="71" customWidth="1"/>
    <col min="9991" max="9991" width="7.5703125" style="71" customWidth="1"/>
    <col min="9992" max="9992" width="7.42578125" style="71" customWidth="1"/>
    <col min="9993" max="9993" width="10.5703125" style="71" customWidth="1"/>
    <col min="9994" max="9994" width="12" style="71" customWidth="1"/>
    <col min="9995" max="9995" width="9.140625" style="71" customWidth="1"/>
    <col min="9996" max="9996" width="10.7109375" style="71" customWidth="1"/>
    <col min="9997" max="9997" width="10.42578125" style="71" customWidth="1"/>
    <col min="9998" max="9998" width="9.7109375" style="71" customWidth="1"/>
    <col min="9999" max="10240" width="9.140625" style="71"/>
    <col min="10241" max="10241" width="25.7109375" style="71" customWidth="1"/>
    <col min="10242" max="10242" width="7.85546875" style="71" customWidth="1"/>
    <col min="10243" max="10243" width="8.5703125" style="71" customWidth="1"/>
    <col min="10244" max="10244" width="9.140625" style="71" customWidth="1"/>
    <col min="10245" max="10245" width="7.85546875" style="71" customWidth="1"/>
    <col min="10246" max="10246" width="7.28515625" style="71" customWidth="1"/>
    <col min="10247" max="10247" width="7.5703125" style="71" customWidth="1"/>
    <col min="10248" max="10248" width="7.42578125" style="71" customWidth="1"/>
    <col min="10249" max="10249" width="10.5703125" style="71" customWidth="1"/>
    <col min="10250" max="10250" width="12" style="71" customWidth="1"/>
    <col min="10251" max="10251" width="9.140625" style="71" customWidth="1"/>
    <col min="10252" max="10252" width="10.7109375" style="71" customWidth="1"/>
    <col min="10253" max="10253" width="10.42578125" style="71" customWidth="1"/>
    <col min="10254" max="10254" width="9.7109375" style="71" customWidth="1"/>
    <col min="10255" max="10496" width="9.140625" style="71"/>
    <col min="10497" max="10497" width="25.7109375" style="71" customWidth="1"/>
    <col min="10498" max="10498" width="7.85546875" style="71" customWidth="1"/>
    <col min="10499" max="10499" width="8.5703125" style="71" customWidth="1"/>
    <col min="10500" max="10500" width="9.140625" style="71" customWidth="1"/>
    <col min="10501" max="10501" width="7.85546875" style="71" customWidth="1"/>
    <col min="10502" max="10502" width="7.28515625" style="71" customWidth="1"/>
    <col min="10503" max="10503" width="7.5703125" style="71" customWidth="1"/>
    <col min="10504" max="10504" width="7.42578125" style="71" customWidth="1"/>
    <col min="10505" max="10505" width="10.5703125" style="71" customWidth="1"/>
    <col min="10506" max="10506" width="12" style="71" customWidth="1"/>
    <col min="10507" max="10507" width="9.140625" style="71" customWidth="1"/>
    <col min="10508" max="10508" width="10.7109375" style="71" customWidth="1"/>
    <col min="10509" max="10509" width="10.42578125" style="71" customWidth="1"/>
    <col min="10510" max="10510" width="9.7109375" style="71" customWidth="1"/>
    <col min="10511" max="10752" width="9.140625" style="71"/>
    <col min="10753" max="10753" width="25.7109375" style="71" customWidth="1"/>
    <col min="10754" max="10754" width="7.85546875" style="71" customWidth="1"/>
    <col min="10755" max="10755" width="8.5703125" style="71" customWidth="1"/>
    <col min="10756" max="10756" width="9.140625" style="71" customWidth="1"/>
    <col min="10757" max="10757" width="7.85546875" style="71" customWidth="1"/>
    <col min="10758" max="10758" width="7.28515625" style="71" customWidth="1"/>
    <col min="10759" max="10759" width="7.5703125" style="71" customWidth="1"/>
    <col min="10760" max="10760" width="7.42578125" style="71" customWidth="1"/>
    <col min="10761" max="10761" width="10.5703125" style="71" customWidth="1"/>
    <col min="10762" max="10762" width="12" style="71" customWidth="1"/>
    <col min="10763" max="10763" width="9.140625" style="71" customWidth="1"/>
    <col min="10764" max="10764" width="10.7109375" style="71" customWidth="1"/>
    <col min="10765" max="10765" width="10.42578125" style="71" customWidth="1"/>
    <col min="10766" max="10766" width="9.7109375" style="71" customWidth="1"/>
    <col min="10767" max="11008" width="9.140625" style="71"/>
    <col min="11009" max="11009" width="25.7109375" style="71" customWidth="1"/>
    <col min="11010" max="11010" width="7.85546875" style="71" customWidth="1"/>
    <col min="11011" max="11011" width="8.5703125" style="71" customWidth="1"/>
    <col min="11012" max="11012" width="9.140625" style="71" customWidth="1"/>
    <col min="11013" max="11013" width="7.85546875" style="71" customWidth="1"/>
    <col min="11014" max="11014" width="7.28515625" style="71" customWidth="1"/>
    <col min="11015" max="11015" width="7.5703125" style="71" customWidth="1"/>
    <col min="11016" max="11016" width="7.42578125" style="71" customWidth="1"/>
    <col min="11017" max="11017" width="10.5703125" style="71" customWidth="1"/>
    <col min="11018" max="11018" width="12" style="71" customWidth="1"/>
    <col min="11019" max="11019" width="9.140625" style="71" customWidth="1"/>
    <col min="11020" max="11020" width="10.7109375" style="71" customWidth="1"/>
    <col min="11021" max="11021" width="10.42578125" style="71" customWidth="1"/>
    <col min="11022" max="11022" width="9.7109375" style="71" customWidth="1"/>
    <col min="11023" max="11264" width="9.140625" style="71"/>
    <col min="11265" max="11265" width="25.7109375" style="71" customWidth="1"/>
    <col min="11266" max="11266" width="7.85546875" style="71" customWidth="1"/>
    <col min="11267" max="11267" width="8.5703125" style="71" customWidth="1"/>
    <col min="11268" max="11268" width="9.140625" style="71" customWidth="1"/>
    <col min="11269" max="11269" width="7.85546875" style="71" customWidth="1"/>
    <col min="11270" max="11270" width="7.28515625" style="71" customWidth="1"/>
    <col min="11271" max="11271" width="7.5703125" style="71" customWidth="1"/>
    <col min="11272" max="11272" width="7.42578125" style="71" customWidth="1"/>
    <col min="11273" max="11273" width="10.5703125" style="71" customWidth="1"/>
    <col min="11274" max="11274" width="12" style="71" customWidth="1"/>
    <col min="11275" max="11275" width="9.140625" style="71" customWidth="1"/>
    <col min="11276" max="11276" width="10.7109375" style="71" customWidth="1"/>
    <col min="11277" max="11277" width="10.42578125" style="71" customWidth="1"/>
    <col min="11278" max="11278" width="9.7109375" style="71" customWidth="1"/>
    <col min="11279" max="11520" width="9.140625" style="71"/>
    <col min="11521" max="11521" width="25.7109375" style="71" customWidth="1"/>
    <col min="11522" max="11522" width="7.85546875" style="71" customWidth="1"/>
    <col min="11523" max="11523" width="8.5703125" style="71" customWidth="1"/>
    <col min="11524" max="11524" width="9.140625" style="71" customWidth="1"/>
    <col min="11525" max="11525" width="7.85546875" style="71" customWidth="1"/>
    <col min="11526" max="11526" width="7.28515625" style="71" customWidth="1"/>
    <col min="11527" max="11527" width="7.5703125" style="71" customWidth="1"/>
    <col min="11528" max="11528" width="7.42578125" style="71" customWidth="1"/>
    <col min="11529" max="11529" width="10.5703125" style="71" customWidth="1"/>
    <col min="11530" max="11530" width="12" style="71" customWidth="1"/>
    <col min="11531" max="11531" width="9.140625" style="71" customWidth="1"/>
    <col min="11532" max="11532" width="10.7109375" style="71" customWidth="1"/>
    <col min="11533" max="11533" width="10.42578125" style="71" customWidth="1"/>
    <col min="11534" max="11534" width="9.7109375" style="71" customWidth="1"/>
    <col min="11535" max="11776" width="9.140625" style="71"/>
    <col min="11777" max="11777" width="25.7109375" style="71" customWidth="1"/>
    <col min="11778" max="11778" width="7.85546875" style="71" customWidth="1"/>
    <col min="11779" max="11779" width="8.5703125" style="71" customWidth="1"/>
    <col min="11780" max="11780" width="9.140625" style="71" customWidth="1"/>
    <col min="11781" max="11781" width="7.85546875" style="71" customWidth="1"/>
    <col min="11782" max="11782" width="7.28515625" style="71" customWidth="1"/>
    <col min="11783" max="11783" width="7.5703125" style="71" customWidth="1"/>
    <col min="11784" max="11784" width="7.42578125" style="71" customWidth="1"/>
    <col min="11785" max="11785" width="10.5703125" style="71" customWidth="1"/>
    <col min="11786" max="11786" width="12" style="71" customWidth="1"/>
    <col min="11787" max="11787" width="9.140625" style="71" customWidth="1"/>
    <col min="11788" max="11788" width="10.7109375" style="71" customWidth="1"/>
    <col min="11789" max="11789" width="10.42578125" style="71" customWidth="1"/>
    <col min="11790" max="11790" width="9.7109375" style="71" customWidth="1"/>
    <col min="11791" max="12032" width="9.140625" style="71"/>
    <col min="12033" max="12033" width="25.7109375" style="71" customWidth="1"/>
    <col min="12034" max="12034" width="7.85546875" style="71" customWidth="1"/>
    <col min="12035" max="12035" width="8.5703125" style="71" customWidth="1"/>
    <col min="12036" max="12036" width="9.140625" style="71" customWidth="1"/>
    <col min="12037" max="12037" width="7.85546875" style="71" customWidth="1"/>
    <col min="12038" max="12038" width="7.28515625" style="71" customWidth="1"/>
    <col min="12039" max="12039" width="7.5703125" style="71" customWidth="1"/>
    <col min="12040" max="12040" width="7.42578125" style="71" customWidth="1"/>
    <col min="12041" max="12041" width="10.5703125" style="71" customWidth="1"/>
    <col min="12042" max="12042" width="12" style="71" customWidth="1"/>
    <col min="12043" max="12043" width="9.140625" style="71" customWidth="1"/>
    <col min="12044" max="12044" width="10.7109375" style="71" customWidth="1"/>
    <col min="12045" max="12045" width="10.42578125" style="71" customWidth="1"/>
    <col min="12046" max="12046" width="9.7109375" style="71" customWidth="1"/>
    <col min="12047" max="12288" width="9.140625" style="71"/>
    <col min="12289" max="12289" width="25.7109375" style="71" customWidth="1"/>
    <col min="12290" max="12290" width="7.85546875" style="71" customWidth="1"/>
    <col min="12291" max="12291" width="8.5703125" style="71" customWidth="1"/>
    <col min="12292" max="12292" width="9.140625" style="71" customWidth="1"/>
    <col min="12293" max="12293" width="7.85546875" style="71" customWidth="1"/>
    <col min="12294" max="12294" width="7.28515625" style="71" customWidth="1"/>
    <col min="12295" max="12295" width="7.5703125" style="71" customWidth="1"/>
    <col min="12296" max="12296" width="7.42578125" style="71" customWidth="1"/>
    <col min="12297" max="12297" width="10.5703125" style="71" customWidth="1"/>
    <col min="12298" max="12298" width="12" style="71" customWidth="1"/>
    <col min="12299" max="12299" width="9.140625" style="71" customWidth="1"/>
    <col min="12300" max="12300" width="10.7109375" style="71" customWidth="1"/>
    <col min="12301" max="12301" width="10.42578125" style="71" customWidth="1"/>
    <col min="12302" max="12302" width="9.7109375" style="71" customWidth="1"/>
    <col min="12303" max="12544" width="9.140625" style="71"/>
    <col min="12545" max="12545" width="25.7109375" style="71" customWidth="1"/>
    <col min="12546" max="12546" width="7.85546875" style="71" customWidth="1"/>
    <col min="12547" max="12547" width="8.5703125" style="71" customWidth="1"/>
    <col min="12548" max="12548" width="9.140625" style="71" customWidth="1"/>
    <col min="12549" max="12549" width="7.85546875" style="71" customWidth="1"/>
    <col min="12550" max="12550" width="7.28515625" style="71" customWidth="1"/>
    <col min="12551" max="12551" width="7.5703125" style="71" customWidth="1"/>
    <col min="12552" max="12552" width="7.42578125" style="71" customWidth="1"/>
    <col min="12553" max="12553" width="10.5703125" style="71" customWidth="1"/>
    <col min="12554" max="12554" width="12" style="71" customWidth="1"/>
    <col min="12555" max="12555" width="9.140625" style="71" customWidth="1"/>
    <col min="12556" max="12556" width="10.7109375" style="71" customWidth="1"/>
    <col min="12557" max="12557" width="10.42578125" style="71" customWidth="1"/>
    <col min="12558" max="12558" width="9.7109375" style="71" customWidth="1"/>
    <col min="12559" max="12800" width="9.140625" style="71"/>
    <col min="12801" max="12801" width="25.7109375" style="71" customWidth="1"/>
    <col min="12802" max="12802" width="7.85546875" style="71" customWidth="1"/>
    <col min="12803" max="12803" width="8.5703125" style="71" customWidth="1"/>
    <col min="12804" max="12804" width="9.140625" style="71" customWidth="1"/>
    <col min="12805" max="12805" width="7.85546875" style="71" customWidth="1"/>
    <col min="12806" max="12806" width="7.28515625" style="71" customWidth="1"/>
    <col min="12807" max="12807" width="7.5703125" style="71" customWidth="1"/>
    <col min="12808" max="12808" width="7.42578125" style="71" customWidth="1"/>
    <col min="12809" max="12809" width="10.5703125" style="71" customWidth="1"/>
    <col min="12810" max="12810" width="12" style="71" customWidth="1"/>
    <col min="12811" max="12811" width="9.140625" style="71" customWidth="1"/>
    <col min="12812" max="12812" width="10.7109375" style="71" customWidth="1"/>
    <col min="12813" max="12813" width="10.42578125" style="71" customWidth="1"/>
    <col min="12814" max="12814" width="9.7109375" style="71" customWidth="1"/>
    <col min="12815" max="13056" width="9.140625" style="71"/>
    <col min="13057" max="13057" width="25.7109375" style="71" customWidth="1"/>
    <col min="13058" max="13058" width="7.85546875" style="71" customWidth="1"/>
    <col min="13059" max="13059" width="8.5703125" style="71" customWidth="1"/>
    <col min="13060" max="13060" width="9.140625" style="71" customWidth="1"/>
    <col min="13061" max="13061" width="7.85546875" style="71" customWidth="1"/>
    <col min="13062" max="13062" width="7.28515625" style="71" customWidth="1"/>
    <col min="13063" max="13063" width="7.5703125" style="71" customWidth="1"/>
    <col min="13064" max="13064" width="7.42578125" style="71" customWidth="1"/>
    <col min="13065" max="13065" width="10.5703125" style="71" customWidth="1"/>
    <col min="13066" max="13066" width="12" style="71" customWidth="1"/>
    <col min="13067" max="13067" width="9.140625" style="71" customWidth="1"/>
    <col min="13068" max="13068" width="10.7109375" style="71" customWidth="1"/>
    <col min="13069" max="13069" width="10.42578125" style="71" customWidth="1"/>
    <col min="13070" max="13070" width="9.7109375" style="71" customWidth="1"/>
    <col min="13071" max="13312" width="9.140625" style="71"/>
    <col min="13313" max="13313" width="25.7109375" style="71" customWidth="1"/>
    <col min="13314" max="13314" width="7.85546875" style="71" customWidth="1"/>
    <col min="13315" max="13315" width="8.5703125" style="71" customWidth="1"/>
    <col min="13316" max="13316" width="9.140625" style="71" customWidth="1"/>
    <col min="13317" max="13317" width="7.85546875" style="71" customWidth="1"/>
    <col min="13318" max="13318" width="7.28515625" style="71" customWidth="1"/>
    <col min="13319" max="13319" width="7.5703125" style="71" customWidth="1"/>
    <col min="13320" max="13320" width="7.42578125" style="71" customWidth="1"/>
    <col min="13321" max="13321" width="10.5703125" style="71" customWidth="1"/>
    <col min="13322" max="13322" width="12" style="71" customWidth="1"/>
    <col min="13323" max="13323" width="9.140625" style="71" customWidth="1"/>
    <col min="13324" max="13324" width="10.7109375" style="71" customWidth="1"/>
    <col min="13325" max="13325" width="10.42578125" style="71" customWidth="1"/>
    <col min="13326" max="13326" width="9.7109375" style="71" customWidth="1"/>
    <col min="13327" max="13568" width="9.140625" style="71"/>
    <col min="13569" max="13569" width="25.7109375" style="71" customWidth="1"/>
    <col min="13570" max="13570" width="7.85546875" style="71" customWidth="1"/>
    <col min="13571" max="13571" width="8.5703125" style="71" customWidth="1"/>
    <col min="13572" max="13572" width="9.140625" style="71" customWidth="1"/>
    <col min="13573" max="13573" width="7.85546875" style="71" customWidth="1"/>
    <col min="13574" max="13574" width="7.28515625" style="71" customWidth="1"/>
    <col min="13575" max="13575" width="7.5703125" style="71" customWidth="1"/>
    <col min="13576" max="13576" width="7.42578125" style="71" customWidth="1"/>
    <col min="13577" max="13577" width="10.5703125" style="71" customWidth="1"/>
    <col min="13578" max="13578" width="12" style="71" customWidth="1"/>
    <col min="13579" max="13579" width="9.140625" style="71" customWidth="1"/>
    <col min="13580" max="13580" width="10.7109375" style="71" customWidth="1"/>
    <col min="13581" max="13581" width="10.42578125" style="71" customWidth="1"/>
    <col min="13582" max="13582" width="9.7109375" style="71" customWidth="1"/>
    <col min="13583" max="13824" width="9.140625" style="71"/>
    <col min="13825" max="13825" width="25.7109375" style="71" customWidth="1"/>
    <col min="13826" max="13826" width="7.85546875" style="71" customWidth="1"/>
    <col min="13827" max="13827" width="8.5703125" style="71" customWidth="1"/>
    <col min="13828" max="13828" width="9.140625" style="71" customWidth="1"/>
    <col min="13829" max="13829" width="7.85546875" style="71" customWidth="1"/>
    <col min="13830" max="13830" width="7.28515625" style="71" customWidth="1"/>
    <col min="13831" max="13831" width="7.5703125" style="71" customWidth="1"/>
    <col min="13832" max="13832" width="7.42578125" style="71" customWidth="1"/>
    <col min="13833" max="13833" width="10.5703125" style="71" customWidth="1"/>
    <col min="13834" max="13834" width="12" style="71" customWidth="1"/>
    <col min="13835" max="13835" width="9.140625" style="71" customWidth="1"/>
    <col min="13836" max="13836" width="10.7109375" style="71" customWidth="1"/>
    <col min="13837" max="13837" width="10.42578125" style="71" customWidth="1"/>
    <col min="13838" max="13838" width="9.7109375" style="71" customWidth="1"/>
    <col min="13839" max="14080" width="9.140625" style="71"/>
    <col min="14081" max="14081" width="25.7109375" style="71" customWidth="1"/>
    <col min="14082" max="14082" width="7.85546875" style="71" customWidth="1"/>
    <col min="14083" max="14083" width="8.5703125" style="71" customWidth="1"/>
    <col min="14084" max="14084" width="9.140625" style="71" customWidth="1"/>
    <col min="14085" max="14085" width="7.85546875" style="71" customWidth="1"/>
    <col min="14086" max="14086" width="7.28515625" style="71" customWidth="1"/>
    <col min="14087" max="14087" width="7.5703125" style="71" customWidth="1"/>
    <col min="14088" max="14088" width="7.42578125" style="71" customWidth="1"/>
    <col min="14089" max="14089" width="10.5703125" style="71" customWidth="1"/>
    <col min="14090" max="14090" width="12" style="71" customWidth="1"/>
    <col min="14091" max="14091" width="9.140625" style="71" customWidth="1"/>
    <col min="14092" max="14092" width="10.7109375" style="71" customWidth="1"/>
    <col min="14093" max="14093" width="10.42578125" style="71" customWidth="1"/>
    <col min="14094" max="14094" width="9.7109375" style="71" customWidth="1"/>
    <col min="14095" max="14336" width="9.140625" style="71"/>
    <col min="14337" max="14337" width="25.7109375" style="71" customWidth="1"/>
    <col min="14338" max="14338" width="7.85546875" style="71" customWidth="1"/>
    <col min="14339" max="14339" width="8.5703125" style="71" customWidth="1"/>
    <col min="14340" max="14340" width="9.140625" style="71" customWidth="1"/>
    <col min="14341" max="14341" width="7.85546875" style="71" customWidth="1"/>
    <col min="14342" max="14342" width="7.28515625" style="71" customWidth="1"/>
    <col min="14343" max="14343" width="7.5703125" style="71" customWidth="1"/>
    <col min="14344" max="14344" width="7.42578125" style="71" customWidth="1"/>
    <col min="14345" max="14345" width="10.5703125" style="71" customWidth="1"/>
    <col min="14346" max="14346" width="12" style="71" customWidth="1"/>
    <col min="14347" max="14347" width="9.140625" style="71" customWidth="1"/>
    <col min="14348" max="14348" width="10.7109375" style="71" customWidth="1"/>
    <col min="14349" max="14349" width="10.42578125" style="71" customWidth="1"/>
    <col min="14350" max="14350" width="9.7109375" style="71" customWidth="1"/>
    <col min="14351" max="14592" width="9.140625" style="71"/>
    <col min="14593" max="14593" width="25.7109375" style="71" customWidth="1"/>
    <col min="14594" max="14594" width="7.85546875" style="71" customWidth="1"/>
    <col min="14595" max="14595" width="8.5703125" style="71" customWidth="1"/>
    <col min="14596" max="14596" width="9.140625" style="71" customWidth="1"/>
    <col min="14597" max="14597" width="7.85546875" style="71" customWidth="1"/>
    <col min="14598" max="14598" width="7.28515625" style="71" customWidth="1"/>
    <col min="14599" max="14599" width="7.5703125" style="71" customWidth="1"/>
    <col min="14600" max="14600" width="7.42578125" style="71" customWidth="1"/>
    <col min="14601" max="14601" width="10.5703125" style="71" customWidth="1"/>
    <col min="14602" max="14602" width="12" style="71" customWidth="1"/>
    <col min="14603" max="14603" width="9.140625" style="71" customWidth="1"/>
    <col min="14604" max="14604" width="10.7109375" style="71" customWidth="1"/>
    <col min="14605" max="14605" width="10.42578125" style="71" customWidth="1"/>
    <col min="14606" max="14606" width="9.7109375" style="71" customWidth="1"/>
    <col min="14607" max="14848" width="9.140625" style="71"/>
    <col min="14849" max="14849" width="25.7109375" style="71" customWidth="1"/>
    <col min="14850" max="14850" width="7.85546875" style="71" customWidth="1"/>
    <col min="14851" max="14851" width="8.5703125" style="71" customWidth="1"/>
    <col min="14852" max="14852" width="9.140625" style="71" customWidth="1"/>
    <col min="14853" max="14853" width="7.85546875" style="71" customWidth="1"/>
    <col min="14854" max="14854" width="7.28515625" style="71" customWidth="1"/>
    <col min="14855" max="14855" width="7.5703125" style="71" customWidth="1"/>
    <col min="14856" max="14856" width="7.42578125" style="71" customWidth="1"/>
    <col min="14857" max="14857" width="10.5703125" style="71" customWidth="1"/>
    <col min="14858" max="14858" width="12" style="71" customWidth="1"/>
    <col min="14859" max="14859" width="9.140625" style="71" customWidth="1"/>
    <col min="14860" max="14860" width="10.7109375" style="71" customWidth="1"/>
    <col min="14861" max="14861" width="10.42578125" style="71" customWidth="1"/>
    <col min="14862" max="14862" width="9.7109375" style="71" customWidth="1"/>
    <col min="14863" max="15104" width="9.140625" style="71"/>
    <col min="15105" max="15105" width="25.7109375" style="71" customWidth="1"/>
    <col min="15106" max="15106" width="7.85546875" style="71" customWidth="1"/>
    <col min="15107" max="15107" width="8.5703125" style="71" customWidth="1"/>
    <col min="15108" max="15108" width="9.140625" style="71" customWidth="1"/>
    <col min="15109" max="15109" width="7.85546875" style="71" customWidth="1"/>
    <col min="15110" max="15110" width="7.28515625" style="71" customWidth="1"/>
    <col min="15111" max="15111" width="7.5703125" style="71" customWidth="1"/>
    <col min="15112" max="15112" width="7.42578125" style="71" customWidth="1"/>
    <col min="15113" max="15113" width="10.5703125" style="71" customWidth="1"/>
    <col min="15114" max="15114" width="12" style="71" customWidth="1"/>
    <col min="15115" max="15115" width="9.140625" style="71" customWidth="1"/>
    <col min="15116" max="15116" width="10.7109375" style="71" customWidth="1"/>
    <col min="15117" max="15117" width="10.42578125" style="71" customWidth="1"/>
    <col min="15118" max="15118" width="9.7109375" style="71" customWidth="1"/>
    <col min="15119" max="15360" width="9.140625" style="71"/>
    <col min="15361" max="15361" width="25.7109375" style="71" customWidth="1"/>
    <col min="15362" max="15362" width="7.85546875" style="71" customWidth="1"/>
    <col min="15363" max="15363" width="8.5703125" style="71" customWidth="1"/>
    <col min="15364" max="15364" width="9.140625" style="71" customWidth="1"/>
    <col min="15365" max="15365" width="7.85546875" style="71" customWidth="1"/>
    <col min="15366" max="15366" width="7.28515625" style="71" customWidth="1"/>
    <col min="15367" max="15367" width="7.5703125" style="71" customWidth="1"/>
    <col min="15368" max="15368" width="7.42578125" style="71" customWidth="1"/>
    <col min="15369" max="15369" width="10.5703125" style="71" customWidth="1"/>
    <col min="15370" max="15370" width="12" style="71" customWidth="1"/>
    <col min="15371" max="15371" width="9.140625" style="71" customWidth="1"/>
    <col min="15372" max="15372" width="10.7109375" style="71" customWidth="1"/>
    <col min="15373" max="15373" width="10.42578125" style="71" customWidth="1"/>
    <col min="15374" max="15374" width="9.7109375" style="71" customWidth="1"/>
    <col min="15375" max="15616" width="9.140625" style="71"/>
    <col min="15617" max="15617" width="25.7109375" style="71" customWidth="1"/>
    <col min="15618" max="15618" width="7.85546875" style="71" customWidth="1"/>
    <col min="15619" max="15619" width="8.5703125" style="71" customWidth="1"/>
    <col min="15620" max="15620" width="9.140625" style="71" customWidth="1"/>
    <col min="15621" max="15621" width="7.85546875" style="71" customWidth="1"/>
    <col min="15622" max="15622" width="7.28515625" style="71" customWidth="1"/>
    <col min="15623" max="15623" width="7.5703125" style="71" customWidth="1"/>
    <col min="15624" max="15624" width="7.42578125" style="71" customWidth="1"/>
    <col min="15625" max="15625" width="10.5703125" style="71" customWidth="1"/>
    <col min="15626" max="15626" width="12" style="71" customWidth="1"/>
    <col min="15627" max="15627" width="9.140625" style="71" customWidth="1"/>
    <col min="15628" max="15628" width="10.7109375" style="71" customWidth="1"/>
    <col min="15629" max="15629" width="10.42578125" style="71" customWidth="1"/>
    <col min="15630" max="15630" width="9.7109375" style="71" customWidth="1"/>
    <col min="15631" max="15872" width="9.140625" style="71"/>
    <col min="15873" max="15873" width="25.7109375" style="71" customWidth="1"/>
    <col min="15874" max="15874" width="7.85546875" style="71" customWidth="1"/>
    <col min="15875" max="15875" width="8.5703125" style="71" customWidth="1"/>
    <col min="15876" max="15876" width="9.140625" style="71" customWidth="1"/>
    <col min="15877" max="15877" width="7.85546875" style="71" customWidth="1"/>
    <col min="15878" max="15878" width="7.28515625" style="71" customWidth="1"/>
    <col min="15879" max="15879" width="7.5703125" style="71" customWidth="1"/>
    <col min="15880" max="15880" width="7.42578125" style="71" customWidth="1"/>
    <col min="15881" max="15881" width="10.5703125" style="71" customWidth="1"/>
    <col min="15882" max="15882" width="12" style="71" customWidth="1"/>
    <col min="15883" max="15883" width="9.140625" style="71" customWidth="1"/>
    <col min="15884" max="15884" width="10.7109375" style="71" customWidth="1"/>
    <col min="15885" max="15885" width="10.42578125" style="71" customWidth="1"/>
    <col min="15886" max="15886" width="9.7109375" style="71" customWidth="1"/>
    <col min="15887" max="16128" width="9.140625" style="71"/>
    <col min="16129" max="16129" width="25.7109375" style="71" customWidth="1"/>
    <col min="16130" max="16130" width="7.85546875" style="71" customWidth="1"/>
    <col min="16131" max="16131" width="8.5703125" style="71" customWidth="1"/>
    <col min="16132" max="16132" width="9.140625" style="71" customWidth="1"/>
    <col min="16133" max="16133" width="7.85546875" style="71" customWidth="1"/>
    <col min="16134" max="16134" width="7.28515625" style="71" customWidth="1"/>
    <col min="16135" max="16135" width="7.5703125" style="71" customWidth="1"/>
    <col min="16136" max="16136" width="7.42578125" style="71" customWidth="1"/>
    <col min="16137" max="16137" width="10.5703125" style="71" customWidth="1"/>
    <col min="16138" max="16138" width="12" style="71" customWidth="1"/>
    <col min="16139" max="16139" width="9.140625" style="71" customWidth="1"/>
    <col min="16140" max="16140" width="10.7109375" style="71" customWidth="1"/>
    <col min="16141" max="16141" width="10.42578125" style="71" customWidth="1"/>
    <col min="16142" max="16142" width="9.7109375" style="71" customWidth="1"/>
    <col min="16143" max="16384" width="9.140625" style="71"/>
  </cols>
  <sheetData>
    <row r="1" spans="1:14">
      <c r="A1" s="208" t="s">
        <v>805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14" ht="9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35.25" customHeight="1">
      <c r="A3" s="209" t="s">
        <v>767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</row>
    <row r="4" spans="1:14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208" t="s">
        <v>507</v>
      </c>
      <c r="N4" s="208"/>
    </row>
    <row r="5" spans="1:14" s="72" customFormat="1" ht="25.5">
      <c r="A5" s="107" t="s">
        <v>511</v>
      </c>
      <c r="B5" s="107" t="s">
        <v>612</v>
      </c>
      <c r="C5" s="107" t="s">
        <v>613</v>
      </c>
      <c r="D5" s="107" t="s">
        <v>614</v>
      </c>
      <c r="E5" s="107" t="s">
        <v>615</v>
      </c>
      <c r="F5" s="107" t="s">
        <v>616</v>
      </c>
      <c r="G5" s="107" t="s">
        <v>617</v>
      </c>
      <c r="H5" s="107" t="s">
        <v>618</v>
      </c>
      <c r="I5" s="107" t="s">
        <v>619</v>
      </c>
      <c r="J5" s="107" t="s">
        <v>620</v>
      </c>
      <c r="K5" s="107" t="s">
        <v>621</v>
      </c>
      <c r="L5" s="107" t="s">
        <v>622</v>
      </c>
      <c r="M5" s="107" t="s">
        <v>623</v>
      </c>
      <c r="N5" s="107" t="s">
        <v>509</v>
      </c>
    </row>
    <row r="6" spans="1:14">
      <c r="A6" s="210" t="s">
        <v>624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</row>
    <row r="7" spans="1:14" ht="25.5">
      <c r="A7" s="108" t="s">
        <v>625</v>
      </c>
      <c r="B7" s="109">
        <v>1846</v>
      </c>
      <c r="C7" s="109">
        <v>1846</v>
      </c>
      <c r="D7" s="109">
        <v>1846</v>
      </c>
      <c r="E7" s="109">
        <v>1846</v>
      </c>
      <c r="F7" s="109">
        <v>1846</v>
      </c>
      <c r="G7" s="109">
        <v>1846</v>
      </c>
      <c r="H7" s="109">
        <v>1846</v>
      </c>
      <c r="I7" s="109">
        <v>1846</v>
      </c>
      <c r="J7" s="109">
        <v>1846</v>
      </c>
      <c r="K7" s="109">
        <v>1846</v>
      </c>
      <c r="L7" s="109">
        <v>1846</v>
      </c>
      <c r="M7" s="109">
        <v>1847</v>
      </c>
      <c r="N7" s="110">
        <f t="shared" ref="N7:N12" si="0">SUM(B7:M7)</f>
        <v>22153</v>
      </c>
    </row>
    <row r="8" spans="1:14" ht="18.75" customHeight="1">
      <c r="A8" s="108" t="s">
        <v>626</v>
      </c>
      <c r="B8" s="109">
        <v>500</v>
      </c>
      <c r="C8" s="110">
        <v>500</v>
      </c>
      <c r="D8" s="110">
        <v>20000</v>
      </c>
      <c r="E8" s="110"/>
      <c r="F8" s="110">
        <v>10000</v>
      </c>
      <c r="G8" s="110">
        <v>5000</v>
      </c>
      <c r="H8" s="110">
        <v>2000</v>
      </c>
      <c r="I8" s="110">
        <v>2000</v>
      </c>
      <c r="J8" s="110">
        <v>7000</v>
      </c>
      <c r="K8" s="110">
        <v>3000</v>
      </c>
      <c r="L8" s="110">
        <v>5000</v>
      </c>
      <c r="M8" s="110">
        <v>11785</v>
      </c>
      <c r="N8" s="110">
        <f t="shared" si="0"/>
        <v>66785</v>
      </c>
    </row>
    <row r="9" spans="1:14">
      <c r="A9" s="108" t="s">
        <v>627</v>
      </c>
      <c r="B9" s="109">
        <v>300</v>
      </c>
      <c r="C9" s="110">
        <v>200</v>
      </c>
      <c r="D9" s="110">
        <v>400</v>
      </c>
      <c r="E9" s="110">
        <v>1000</v>
      </c>
      <c r="F9" s="110">
        <v>500</v>
      </c>
      <c r="G9" s="110">
        <v>700</v>
      </c>
      <c r="H9" s="110">
        <v>2000</v>
      </c>
      <c r="I9" s="110">
        <v>3000</v>
      </c>
      <c r="J9" s="110">
        <v>5000</v>
      </c>
      <c r="K9" s="110">
        <v>2000</v>
      </c>
      <c r="L9" s="110">
        <v>2140</v>
      </c>
      <c r="M9" s="110">
        <v>2135</v>
      </c>
      <c r="N9" s="110">
        <f t="shared" si="0"/>
        <v>19375</v>
      </c>
    </row>
    <row r="10" spans="1:14" ht="25.5">
      <c r="A10" s="108" t="s">
        <v>628</v>
      </c>
      <c r="B10" s="109">
        <v>5418</v>
      </c>
      <c r="C10" s="109">
        <v>5418</v>
      </c>
      <c r="D10" s="109">
        <v>5418</v>
      </c>
      <c r="E10" s="109">
        <v>5418</v>
      </c>
      <c r="F10" s="109">
        <v>5418</v>
      </c>
      <c r="G10" s="109">
        <v>5418</v>
      </c>
      <c r="H10" s="109">
        <v>5418</v>
      </c>
      <c r="I10" s="109">
        <v>5418</v>
      </c>
      <c r="J10" s="109">
        <v>5418</v>
      </c>
      <c r="K10" s="109">
        <v>5418</v>
      </c>
      <c r="L10" s="109">
        <v>5418</v>
      </c>
      <c r="M10" s="109">
        <v>5429</v>
      </c>
      <c r="N10" s="110">
        <f t="shared" si="0"/>
        <v>65027</v>
      </c>
    </row>
    <row r="11" spans="1:14" ht="25.5">
      <c r="A11" s="108" t="s">
        <v>629</v>
      </c>
      <c r="B11" s="109">
        <v>0</v>
      </c>
      <c r="C11" s="110">
        <v>0</v>
      </c>
      <c r="D11" s="110">
        <v>0</v>
      </c>
      <c r="E11" s="110">
        <v>0</v>
      </c>
      <c r="F11" s="110">
        <v>0</v>
      </c>
      <c r="G11" s="110">
        <v>0</v>
      </c>
      <c r="H11" s="110">
        <v>37783</v>
      </c>
      <c r="I11" s="110">
        <v>0</v>
      </c>
      <c r="J11" s="110">
        <v>5200</v>
      </c>
      <c r="K11" s="110">
        <v>0</v>
      </c>
      <c r="L11" s="110">
        <v>0</v>
      </c>
      <c r="M11" s="110">
        <v>0</v>
      </c>
      <c r="N11" s="110">
        <f t="shared" si="0"/>
        <v>42983</v>
      </c>
    </row>
    <row r="12" spans="1:14" ht="27.75" customHeight="1">
      <c r="A12" s="108" t="s">
        <v>630</v>
      </c>
      <c r="B12" s="109">
        <v>0</v>
      </c>
      <c r="C12" s="109">
        <v>0</v>
      </c>
      <c r="D12" s="109">
        <v>0</v>
      </c>
      <c r="E12" s="109">
        <v>2000</v>
      </c>
      <c r="F12" s="109">
        <v>3500</v>
      </c>
      <c r="G12" s="109">
        <v>1900</v>
      </c>
      <c r="H12" s="109">
        <v>2700</v>
      </c>
      <c r="I12" s="109">
        <v>5000</v>
      </c>
      <c r="J12" s="109">
        <v>2926</v>
      </c>
      <c r="K12" s="109">
        <v>3000</v>
      </c>
      <c r="L12" s="109">
        <v>1900</v>
      </c>
      <c r="M12" s="109">
        <v>0</v>
      </c>
      <c r="N12" s="110">
        <f t="shared" si="0"/>
        <v>22926</v>
      </c>
    </row>
    <row r="13" spans="1:14">
      <c r="A13" s="111" t="s">
        <v>631</v>
      </c>
      <c r="B13" s="112">
        <f>SUM(B7:B12)</f>
        <v>8064</v>
      </c>
      <c r="C13" s="113">
        <f t="shared" ref="C13:M13" si="1">SUM(C7:C12)</f>
        <v>7964</v>
      </c>
      <c r="D13" s="113">
        <f t="shared" si="1"/>
        <v>27664</v>
      </c>
      <c r="E13" s="113">
        <f t="shared" si="1"/>
        <v>10264</v>
      </c>
      <c r="F13" s="113">
        <f>SUM(F7:F12)</f>
        <v>21264</v>
      </c>
      <c r="G13" s="113">
        <f t="shared" si="1"/>
        <v>14864</v>
      </c>
      <c r="H13" s="113">
        <f t="shared" si="1"/>
        <v>51747</v>
      </c>
      <c r="I13" s="113">
        <f t="shared" si="1"/>
        <v>17264</v>
      </c>
      <c r="J13" s="113">
        <f t="shared" si="1"/>
        <v>27390</v>
      </c>
      <c r="K13" s="113">
        <f t="shared" si="1"/>
        <v>15264</v>
      </c>
      <c r="L13" s="113">
        <f t="shared" si="1"/>
        <v>16304</v>
      </c>
      <c r="M13" s="113">
        <f t="shared" si="1"/>
        <v>21196</v>
      </c>
      <c r="N13" s="113">
        <f>SUM(N7:N12)</f>
        <v>239249</v>
      </c>
    </row>
    <row r="14" spans="1:14">
      <c r="A14" s="212" t="s">
        <v>632</v>
      </c>
      <c r="B14" s="212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</row>
    <row r="15" spans="1:14">
      <c r="A15" s="108" t="s">
        <v>633</v>
      </c>
      <c r="B15" s="109">
        <v>4872</v>
      </c>
      <c r="C15" s="109">
        <v>4872</v>
      </c>
      <c r="D15" s="109">
        <v>4872</v>
      </c>
      <c r="E15" s="109">
        <v>4872</v>
      </c>
      <c r="F15" s="109">
        <v>4872</v>
      </c>
      <c r="G15" s="109">
        <v>4872</v>
      </c>
      <c r="H15" s="109">
        <v>4872</v>
      </c>
      <c r="I15" s="109">
        <v>4872</v>
      </c>
      <c r="J15" s="109">
        <v>4872</v>
      </c>
      <c r="K15" s="109">
        <v>4872</v>
      </c>
      <c r="L15" s="109">
        <v>4872</v>
      </c>
      <c r="M15" s="109">
        <v>4876</v>
      </c>
      <c r="N15" s="110">
        <f>SUM(B15:M15)</f>
        <v>58468</v>
      </c>
    </row>
    <row r="16" spans="1:14" ht="25.5">
      <c r="A16" s="108" t="s">
        <v>634</v>
      </c>
      <c r="B16" s="109">
        <v>753</v>
      </c>
      <c r="C16" s="109">
        <v>753</v>
      </c>
      <c r="D16" s="109">
        <v>753</v>
      </c>
      <c r="E16" s="109">
        <v>753</v>
      </c>
      <c r="F16" s="109">
        <v>753</v>
      </c>
      <c r="G16" s="109">
        <v>753</v>
      </c>
      <c r="H16" s="109">
        <v>753</v>
      </c>
      <c r="I16" s="109">
        <v>753</v>
      </c>
      <c r="J16" s="109">
        <v>753</v>
      </c>
      <c r="K16" s="109">
        <v>753</v>
      </c>
      <c r="L16" s="109">
        <v>753</v>
      </c>
      <c r="M16" s="109">
        <v>761</v>
      </c>
      <c r="N16" s="110">
        <f t="shared" ref="N16:N23" si="2">SUM(B16:M16)</f>
        <v>9044</v>
      </c>
    </row>
    <row r="17" spans="1:14">
      <c r="A17" s="108" t="s">
        <v>635</v>
      </c>
      <c r="B17" s="109">
        <v>1000</v>
      </c>
      <c r="C17" s="109">
        <v>2500</v>
      </c>
      <c r="D17" s="109">
        <v>2500</v>
      </c>
      <c r="E17" s="109">
        <v>3400</v>
      </c>
      <c r="F17" s="109">
        <v>6200</v>
      </c>
      <c r="G17" s="109">
        <v>5300</v>
      </c>
      <c r="H17" s="109">
        <v>7000</v>
      </c>
      <c r="I17" s="109">
        <v>3200</v>
      </c>
      <c r="J17" s="109">
        <v>4500</v>
      </c>
      <c r="K17" s="109">
        <v>7200</v>
      </c>
      <c r="L17" s="109">
        <v>2900</v>
      </c>
      <c r="M17" s="109">
        <v>8706</v>
      </c>
      <c r="N17" s="110">
        <f t="shared" si="2"/>
        <v>54406</v>
      </c>
    </row>
    <row r="18" spans="1:14" ht="18.75" customHeight="1">
      <c r="A18" s="108" t="s">
        <v>636</v>
      </c>
      <c r="B18" s="109">
        <v>290</v>
      </c>
      <c r="C18" s="109">
        <v>290</v>
      </c>
      <c r="D18" s="109">
        <v>290</v>
      </c>
      <c r="E18" s="109">
        <v>500</v>
      </c>
      <c r="F18" s="109">
        <v>600</v>
      </c>
      <c r="G18" s="109">
        <v>290</v>
      </c>
      <c r="H18" s="109">
        <v>290</v>
      </c>
      <c r="I18" s="109">
        <v>200</v>
      </c>
      <c r="J18" s="109">
        <v>350</v>
      </c>
      <c r="K18" s="109">
        <v>400</v>
      </c>
      <c r="L18" s="109">
        <v>0</v>
      </c>
      <c r="M18" s="109">
        <v>0</v>
      </c>
      <c r="N18" s="110">
        <f t="shared" si="2"/>
        <v>3500</v>
      </c>
    </row>
    <row r="19" spans="1:14" ht="18.75" customHeight="1">
      <c r="A19" s="108" t="s">
        <v>637</v>
      </c>
      <c r="B19" s="109">
        <v>200</v>
      </c>
      <c r="C19" s="110">
        <v>500</v>
      </c>
      <c r="D19" s="110">
        <v>2000</v>
      </c>
      <c r="E19" s="110">
        <v>1000</v>
      </c>
      <c r="F19" s="110">
        <v>3500</v>
      </c>
      <c r="G19" s="110">
        <v>1500</v>
      </c>
      <c r="H19" s="110">
        <v>700</v>
      </c>
      <c r="I19" s="110">
        <v>300</v>
      </c>
      <c r="J19" s="110">
        <v>900</v>
      </c>
      <c r="K19" s="110">
        <v>0</v>
      </c>
      <c r="L19" s="110">
        <v>1791</v>
      </c>
      <c r="M19" s="110">
        <v>0</v>
      </c>
      <c r="N19" s="110">
        <f t="shared" si="2"/>
        <v>12391</v>
      </c>
    </row>
    <row r="20" spans="1:14" ht="18.75" customHeight="1">
      <c r="A20" s="108" t="s">
        <v>638</v>
      </c>
      <c r="B20" s="109">
        <v>0</v>
      </c>
      <c r="C20" s="109">
        <v>0</v>
      </c>
      <c r="D20" s="109">
        <v>0</v>
      </c>
      <c r="E20" s="109">
        <v>0</v>
      </c>
      <c r="F20" s="110">
        <v>15000</v>
      </c>
      <c r="G20" s="110">
        <v>0</v>
      </c>
      <c r="H20" s="110">
        <v>17805</v>
      </c>
      <c r="I20" s="110">
        <v>0</v>
      </c>
      <c r="J20" s="110">
        <v>0</v>
      </c>
      <c r="K20" s="110">
        <v>0</v>
      </c>
      <c r="L20" s="110">
        <v>0</v>
      </c>
      <c r="M20" s="110">
        <v>0</v>
      </c>
      <c r="N20" s="110">
        <f t="shared" si="2"/>
        <v>32805</v>
      </c>
    </row>
    <row r="21" spans="1:14" ht="18.75" customHeight="1">
      <c r="A21" s="108" t="s">
        <v>639</v>
      </c>
      <c r="B21" s="109">
        <v>0</v>
      </c>
      <c r="C21" s="109">
        <v>0</v>
      </c>
      <c r="D21" s="109">
        <v>0</v>
      </c>
      <c r="E21" s="109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15926</v>
      </c>
      <c r="K21" s="110">
        <v>0</v>
      </c>
      <c r="L21" s="110">
        <v>0</v>
      </c>
      <c r="M21" s="110">
        <v>0</v>
      </c>
      <c r="N21" s="110">
        <f t="shared" si="2"/>
        <v>15926</v>
      </c>
    </row>
    <row r="22" spans="1:14" ht="18.75" customHeight="1">
      <c r="A22" s="108" t="s">
        <v>700</v>
      </c>
      <c r="B22" s="109">
        <v>1243</v>
      </c>
      <c r="C22" s="109">
        <v>1243</v>
      </c>
      <c r="D22" s="109">
        <v>1243</v>
      </c>
      <c r="E22" s="109">
        <v>1243</v>
      </c>
      <c r="F22" s="109">
        <v>1243</v>
      </c>
      <c r="G22" s="109">
        <v>1243</v>
      </c>
      <c r="H22" s="109">
        <v>1243</v>
      </c>
      <c r="I22" s="109">
        <v>1243</v>
      </c>
      <c r="J22" s="109">
        <v>1243</v>
      </c>
      <c r="K22" s="109">
        <v>1243</v>
      </c>
      <c r="L22" s="109">
        <v>1243</v>
      </c>
      <c r="M22" s="109">
        <v>1253</v>
      </c>
      <c r="N22" s="110">
        <f t="shared" si="2"/>
        <v>14926</v>
      </c>
    </row>
    <row r="23" spans="1:14" ht="18.75" customHeight="1">
      <c r="A23" s="135" t="s">
        <v>768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37783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10">
        <f t="shared" si="2"/>
        <v>37783</v>
      </c>
    </row>
    <row r="24" spans="1:14" ht="17.25" customHeight="1">
      <c r="A24" s="111" t="s">
        <v>640</v>
      </c>
      <c r="B24" s="112">
        <f t="shared" ref="B24:M24" si="3">SUM(B15:B23)</f>
        <v>8358</v>
      </c>
      <c r="C24" s="112">
        <f t="shared" si="3"/>
        <v>10158</v>
      </c>
      <c r="D24" s="112">
        <f t="shared" si="3"/>
        <v>11658</v>
      </c>
      <c r="E24" s="112">
        <f t="shared" si="3"/>
        <v>11768</v>
      </c>
      <c r="F24" s="112">
        <f t="shared" si="3"/>
        <v>32168</v>
      </c>
      <c r="G24" s="112">
        <f t="shared" si="3"/>
        <v>13958</v>
      </c>
      <c r="H24" s="112">
        <f t="shared" si="3"/>
        <v>70446</v>
      </c>
      <c r="I24" s="112">
        <f t="shared" si="3"/>
        <v>10568</v>
      </c>
      <c r="J24" s="112">
        <f t="shared" si="3"/>
        <v>28544</v>
      </c>
      <c r="K24" s="112">
        <f t="shared" si="3"/>
        <v>14468</v>
      </c>
      <c r="L24" s="112">
        <f t="shared" si="3"/>
        <v>11559</v>
      </c>
      <c r="M24" s="112">
        <f t="shared" si="3"/>
        <v>15596</v>
      </c>
      <c r="N24" s="112">
        <f>SUM(N15:N23)</f>
        <v>239249</v>
      </c>
    </row>
    <row r="26" spans="1:14">
      <c r="A26" s="206" t="s">
        <v>769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</row>
  </sheetData>
  <mergeCells count="6">
    <mergeCell ref="A26:N26"/>
    <mergeCell ref="A1:N1"/>
    <mergeCell ref="A3:N3"/>
    <mergeCell ref="M4:N4"/>
    <mergeCell ref="A6:N6"/>
    <mergeCell ref="A14:N14"/>
  </mergeCells>
  <pageMargins left="0.39370078740157483" right="0" top="0.74803149606299213" bottom="0.74803149606299213" header="0.31496062992125984" footer="0.31496062992125984"/>
  <pageSetup paperSize="9" orientation="landscape" r:id="rId1"/>
  <ignoredErrors>
    <ignoredError sqref="H24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J164"/>
  <sheetViews>
    <sheetView workbookViewId="0">
      <selection activeCell="C1" sqref="C1:H1"/>
    </sheetView>
  </sheetViews>
  <sheetFormatPr defaultRowHeight="15"/>
  <cols>
    <col min="1" max="1" width="55.42578125" style="71" customWidth="1"/>
    <col min="2" max="2" width="6.140625" style="71" customWidth="1"/>
    <col min="3" max="3" width="9.140625" style="71"/>
    <col min="4" max="4" width="10.42578125" style="71" customWidth="1"/>
    <col min="5" max="5" width="10.85546875" style="71" customWidth="1"/>
    <col min="6" max="6" width="13.85546875" style="71" customWidth="1"/>
    <col min="7" max="256" width="9.140625" style="71"/>
    <col min="257" max="257" width="55.42578125" style="71" customWidth="1"/>
    <col min="258" max="258" width="6.140625" style="71" customWidth="1"/>
    <col min="259" max="259" width="9.140625" style="71"/>
    <col min="260" max="260" width="10.42578125" style="71" customWidth="1"/>
    <col min="261" max="261" width="10.85546875" style="71" customWidth="1"/>
    <col min="262" max="262" width="10.7109375" style="71" customWidth="1"/>
    <col min="263" max="512" width="9.140625" style="71"/>
    <col min="513" max="513" width="55.42578125" style="71" customWidth="1"/>
    <col min="514" max="514" width="6.140625" style="71" customWidth="1"/>
    <col min="515" max="515" width="9.140625" style="71"/>
    <col min="516" max="516" width="10.42578125" style="71" customWidth="1"/>
    <col min="517" max="517" width="10.85546875" style="71" customWidth="1"/>
    <col min="518" max="518" width="10.7109375" style="71" customWidth="1"/>
    <col min="519" max="768" width="9.140625" style="71"/>
    <col min="769" max="769" width="55.42578125" style="71" customWidth="1"/>
    <col min="770" max="770" width="6.140625" style="71" customWidth="1"/>
    <col min="771" max="771" width="9.140625" style="71"/>
    <col min="772" max="772" width="10.42578125" style="71" customWidth="1"/>
    <col min="773" max="773" width="10.85546875" style="71" customWidth="1"/>
    <col min="774" max="774" width="10.7109375" style="71" customWidth="1"/>
    <col min="775" max="1024" width="9.140625" style="71"/>
    <col min="1025" max="1025" width="55.42578125" style="71" customWidth="1"/>
    <col min="1026" max="1026" width="6.140625" style="71" customWidth="1"/>
    <col min="1027" max="1027" width="9.140625" style="71"/>
    <col min="1028" max="1028" width="10.42578125" style="71" customWidth="1"/>
    <col min="1029" max="1029" width="10.85546875" style="71" customWidth="1"/>
    <col min="1030" max="1030" width="10.7109375" style="71" customWidth="1"/>
    <col min="1031" max="1280" width="9.140625" style="71"/>
    <col min="1281" max="1281" width="55.42578125" style="71" customWidth="1"/>
    <col min="1282" max="1282" width="6.140625" style="71" customWidth="1"/>
    <col min="1283" max="1283" width="9.140625" style="71"/>
    <col min="1284" max="1284" width="10.42578125" style="71" customWidth="1"/>
    <col min="1285" max="1285" width="10.85546875" style="71" customWidth="1"/>
    <col min="1286" max="1286" width="10.7109375" style="71" customWidth="1"/>
    <col min="1287" max="1536" width="9.140625" style="71"/>
    <col min="1537" max="1537" width="55.42578125" style="71" customWidth="1"/>
    <col min="1538" max="1538" width="6.140625" style="71" customWidth="1"/>
    <col min="1539" max="1539" width="9.140625" style="71"/>
    <col min="1540" max="1540" width="10.42578125" style="71" customWidth="1"/>
    <col min="1541" max="1541" width="10.85546875" style="71" customWidth="1"/>
    <col min="1542" max="1542" width="10.7109375" style="71" customWidth="1"/>
    <col min="1543" max="1792" width="9.140625" style="71"/>
    <col min="1793" max="1793" width="55.42578125" style="71" customWidth="1"/>
    <col min="1794" max="1794" width="6.140625" style="71" customWidth="1"/>
    <col min="1795" max="1795" width="9.140625" style="71"/>
    <col min="1796" max="1796" width="10.42578125" style="71" customWidth="1"/>
    <col min="1797" max="1797" width="10.85546875" style="71" customWidth="1"/>
    <col min="1798" max="1798" width="10.7109375" style="71" customWidth="1"/>
    <col min="1799" max="2048" width="9.140625" style="71"/>
    <col min="2049" max="2049" width="55.42578125" style="71" customWidth="1"/>
    <col min="2050" max="2050" width="6.140625" style="71" customWidth="1"/>
    <col min="2051" max="2051" width="9.140625" style="71"/>
    <col min="2052" max="2052" width="10.42578125" style="71" customWidth="1"/>
    <col min="2053" max="2053" width="10.85546875" style="71" customWidth="1"/>
    <col min="2054" max="2054" width="10.7109375" style="71" customWidth="1"/>
    <col min="2055" max="2304" width="9.140625" style="71"/>
    <col min="2305" max="2305" width="55.42578125" style="71" customWidth="1"/>
    <col min="2306" max="2306" width="6.140625" style="71" customWidth="1"/>
    <col min="2307" max="2307" width="9.140625" style="71"/>
    <col min="2308" max="2308" width="10.42578125" style="71" customWidth="1"/>
    <col min="2309" max="2309" width="10.85546875" style="71" customWidth="1"/>
    <col min="2310" max="2310" width="10.7109375" style="71" customWidth="1"/>
    <col min="2311" max="2560" width="9.140625" style="71"/>
    <col min="2561" max="2561" width="55.42578125" style="71" customWidth="1"/>
    <col min="2562" max="2562" width="6.140625" style="71" customWidth="1"/>
    <col min="2563" max="2563" width="9.140625" style="71"/>
    <col min="2564" max="2564" width="10.42578125" style="71" customWidth="1"/>
    <col min="2565" max="2565" width="10.85546875" style="71" customWidth="1"/>
    <col min="2566" max="2566" width="10.7109375" style="71" customWidth="1"/>
    <col min="2567" max="2816" width="9.140625" style="71"/>
    <col min="2817" max="2817" width="55.42578125" style="71" customWidth="1"/>
    <col min="2818" max="2818" width="6.140625" style="71" customWidth="1"/>
    <col min="2819" max="2819" width="9.140625" style="71"/>
    <col min="2820" max="2820" width="10.42578125" style="71" customWidth="1"/>
    <col min="2821" max="2821" width="10.85546875" style="71" customWidth="1"/>
    <col min="2822" max="2822" width="10.7109375" style="71" customWidth="1"/>
    <col min="2823" max="3072" width="9.140625" style="71"/>
    <col min="3073" max="3073" width="55.42578125" style="71" customWidth="1"/>
    <col min="3074" max="3074" width="6.140625" style="71" customWidth="1"/>
    <col min="3075" max="3075" width="9.140625" style="71"/>
    <col min="3076" max="3076" width="10.42578125" style="71" customWidth="1"/>
    <col min="3077" max="3077" width="10.85546875" style="71" customWidth="1"/>
    <col min="3078" max="3078" width="10.7109375" style="71" customWidth="1"/>
    <col min="3079" max="3328" width="9.140625" style="71"/>
    <col min="3329" max="3329" width="55.42578125" style="71" customWidth="1"/>
    <col min="3330" max="3330" width="6.140625" style="71" customWidth="1"/>
    <col min="3331" max="3331" width="9.140625" style="71"/>
    <col min="3332" max="3332" width="10.42578125" style="71" customWidth="1"/>
    <col min="3333" max="3333" width="10.85546875" style="71" customWidth="1"/>
    <col min="3334" max="3334" width="10.7109375" style="71" customWidth="1"/>
    <col min="3335" max="3584" width="9.140625" style="71"/>
    <col min="3585" max="3585" width="55.42578125" style="71" customWidth="1"/>
    <col min="3586" max="3586" width="6.140625" style="71" customWidth="1"/>
    <col min="3587" max="3587" width="9.140625" style="71"/>
    <col min="3588" max="3588" width="10.42578125" style="71" customWidth="1"/>
    <col min="3589" max="3589" width="10.85546875" style="71" customWidth="1"/>
    <col min="3590" max="3590" width="10.7109375" style="71" customWidth="1"/>
    <col min="3591" max="3840" width="9.140625" style="71"/>
    <col min="3841" max="3841" width="55.42578125" style="71" customWidth="1"/>
    <col min="3842" max="3842" width="6.140625" style="71" customWidth="1"/>
    <col min="3843" max="3843" width="9.140625" style="71"/>
    <col min="3844" max="3844" width="10.42578125" style="71" customWidth="1"/>
    <col min="3845" max="3845" width="10.85546875" style="71" customWidth="1"/>
    <col min="3846" max="3846" width="10.7109375" style="71" customWidth="1"/>
    <col min="3847" max="4096" width="9.140625" style="71"/>
    <col min="4097" max="4097" width="55.42578125" style="71" customWidth="1"/>
    <col min="4098" max="4098" width="6.140625" style="71" customWidth="1"/>
    <col min="4099" max="4099" width="9.140625" style="71"/>
    <col min="4100" max="4100" width="10.42578125" style="71" customWidth="1"/>
    <col min="4101" max="4101" width="10.85546875" style="71" customWidth="1"/>
    <col min="4102" max="4102" width="10.7109375" style="71" customWidth="1"/>
    <col min="4103" max="4352" width="9.140625" style="71"/>
    <col min="4353" max="4353" width="55.42578125" style="71" customWidth="1"/>
    <col min="4354" max="4354" width="6.140625" style="71" customWidth="1"/>
    <col min="4355" max="4355" width="9.140625" style="71"/>
    <col min="4356" max="4356" width="10.42578125" style="71" customWidth="1"/>
    <col min="4357" max="4357" width="10.85546875" style="71" customWidth="1"/>
    <col min="4358" max="4358" width="10.7109375" style="71" customWidth="1"/>
    <col min="4359" max="4608" width="9.140625" style="71"/>
    <col min="4609" max="4609" width="55.42578125" style="71" customWidth="1"/>
    <col min="4610" max="4610" width="6.140625" style="71" customWidth="1"/>
    <col min="4611" max="4611" width="9.140625" style="71"/>
    <col min="4612" max="4612" width="10.42578125" style="71" customWidth="1"/>
    <col min="4613" max="4613" width="10.85546875" style="71" customWidth="1"/>
    <col min="4614" max="4614" width="10.7109375" style="71" customWidth="1"/>
    <col min="4615" max="4864" width="9.140625" style="71"/>
    <col min="4865" max="4865" width="55.42578125" style="71" customWidth="1"/>
    <col min="4866" max="4866" width="6.140625" style="71" customWidth="1"/>
    <col min="4867" max="4867" width="9.140625" style="71"/>
    <col min="4868" max="4868" width="10.42578125" style="71" customWidth="1"/>
    <col min="4869" max="4869" width="10.85546875" style="71" customWidth="1"/>
    <col min="4870" max="4870" width="10.7109375" style="71" customWidth="1"/>
    <col min="4871" max="5120" width="9.140625" style="71"/>
    <col min="5121" max="5121" width="55.42578125" style="71" customWidth="1"/>
    <col min="5122" max="5122" width="6.140625" style="71" customWidth="1"/>
    <col min="5123" max="5123" width="9.140625" style="71"/>
    <col min="5124" max="5124" width="10.42578125" style="71" customWidth="1"/>
    <col min="5125" max="5125" width="10.85546875" style="71" customWidth="1"/>
    <col min="5126" max="5126" width="10.7109375" style="71" customWidth="1"/>
    <col min="5127" max="5376" width="9.140625" style="71"/>
    <col min="5377" max="5377" width="55.42578125" style="71" customWidth="1"/>
    <col min="5378" max="5378" width="6.140625" style="71" customWidth="1"/>
    <col min="5379" max="5379" width="9.140625" style="71"/>
    <col min="5380" max="5380" width="10.42578125" style="71" customWidth="1"/>
    <col min="5381" max="5381" width="10.85546875" style="71" customWidth="1"/>
    <col min="5382" max="5382" width="10.7109375" style="71" customWidth="1"/>
    <col min="5383" max="5632" width="9.140625" style="71"/>
    <col min="5633" max="5633" width="55.42578125" style="71" customWidth="1"/>
    <col min="5634" max="5634" width="6.140625" style="71" customWidth="1"/>
    <col min="5635" max="5635" width="9.140625" style="71"/>
    <col min="5636" max="5636" width="10.42578125" style="71" customWidth="1"/>
    <col min="5637" max="5637" width="10.85546875" style="71" customWidth="1"/>
    <col min="5638" max="5638" width="10.7109375" style="71" customWidth="1"/>
    <col min="5639" max="5888" width="9.140625" style="71"/>
    <col min="5889" max="5889" width="55.42578125" style="71" customWidth="1"/>
    <col min="5890" max="5890" width="6.140625" style="71" customWidth="1"/>
    <col min="5891" max="5891" width="9.140625" style="71"/>
    <col min="5892" max="5892" width="10.42578125" style="71" customWidth="1"/>
    <col min="5893" max="5893" width="10.85546875" style="71" customWidth="1"/>
    <col min="5894" max="5894" width="10.7109375" style="71" customWidth="1"/>
    <col min="5895" max="6144" width="9.140625" style="71"/>
    <col min="6145" max="6145" width="55.42578125" style="71" customWidth="1"/>
    <col min="6146" max="6146" width="6.140625" style="71" customWidth="1"/>
    <col min="6147" max="6147" width="9.140625" style="71"/>
    <col min="6148" max="6148" width="10.42578125" style="71" customWidth="1"/>
    <col min="6149" max="6149" width="10.85546875" style="71" customWidth="1"/>
    <col min="6150" max="6150" width="10.7109375" style="71" customWidth="1"/>
    <col min="6151" max="6400" width="9.140625" style="71"/>
    <col min="6401" max="6401" width="55.42578125" style="71" customWidth="1"/>
    <col min="6402" max="6402" width="6.140625" style="71" customWidth="1"/>
    <col min="6403" max="6403" width="9.140625" style="71"/>
    <col min="6404" max="6404" width="10.42578125" style="71" customWidth="1"/>
    <col min="6405" max="6405" width="10.85546875" style="71" customWidth="1"/>
    <col min="6406" max="6406" width="10.7109375" style="71" customWidth="1"/>
    <col min="6407" max="6656" width="9.140625" style="71"/>
    <col min="6657" max="6657" width="55.42578125" style="71" customWidth="1"/>
    <col min="6658" max="6658" width="6.140625" style="71" customWidth="1"/>
    <col min="6659" max="6659" width="9.140625" style="71"/>
    <col min="6660" max="6660" width="10.42578125" style="71" customWidth="1"/>
    <col min="6661" max="6661" width="10.85546875" style="71" customWidth="1"/>
    <col min="6662" max="6662" width="10.7109375" style="71" customWidth="1"/>
    <col min="6663" max="6912" width="9.140625" style="71"/>
    <col min="6913" max="6913" width="55.42578125" style="71" customWidth="1"/>
    <col min="6914" max="6914" width="6.140625" style="71" customWidth="1"/>
    <col min="6915" max="6915" width="9.140625" style="71"/>
    <col min="6916" max="6916" width="10.42578125" style="71" customWidth="1"/>
    <col min="6917" max="6917" width="10.85546875" style="71" customWidth="1"/>
    <col min="6918" max="6918" width="10.7109375" style="71" customWidth="1"/>
    <col min="6919" max="7168" width="9.140625" style="71"/>
    <col min="7169" max="7169" width="55.42578125" style="71" customWidth="1"/>
    <col min="7170" max="7170" width="6.140625" style="71" customWidth="1"/>
    <col min="7171" max="7171" width="9.140625" style="71"/>
    <col min="7172" max="7172" width="10.42578125" style="71" customWidth="1"/>
    <col min="7173" max="7173" width="10.85546875" style="71" customWidth="1"/>
    <col min="7174" max="7174" width="10.7109375" style="71" customWidth="1"/>
    <col min="7175" max="7424" width="9.140625" style="71"/>
    <col min="7425" max="7425" width="55.42578125" style="71" customWidth="1"/>
    <col min="7426" max="7426" width="6.140625" style="71" customWidth="1"/>
    <col min="7427" max="7427" width="9.140625" style="71"/>
    <col min="7428" max="7428" width="10.42578125" style="71" customWidth="1"/>
    <col min="7429" max="7429" width="10.85546875" style="71" customWidth="1"/>
    <col min="7430" max="7430" width="10.7109375" style="71" customWidth="1"/>
    <col min="7431" max="7680" width="9.140625" style="71"/>
    <col min="7681" max="7681" width="55.42578125" style="71" customWidth="1"/>
    <col min="7682" max="7682" width="6.140625" style="71" customWidth="1"/>
    <col min="7683" max="7683" width="9.140625" style="71"/>
    <col min="7684" max="7684" width="10.42578125" style="71" customWidth="1"/>
    <col min="7685" max="7685" width="10.85546875" style="71" customWidth="1"/>
    <col min="7686" max="7686" width="10.7109375" style="71" customWidth="1"/>
    <col min="7687" max="7936" width="9.140625" style="71"/>
    <col min="7937" max="7937" width="55.42578125" style="71" customWidth="1"/>
    <col min="7938" max="7938" width="6.140625" style="71" customWidth="1"/>
    <col min="7939" max="7939" width="9.140625" style="71"/>
    <col min="7940" max="7940" width="10.42578125" style="71" customWidth="1"/>
    <col min="7941" max="7941" width="10.85546875" style="71" customWidth="1"/>
    <col min="7942" max="7942" width="10.7109375" style="71" customWidth="1"/>
    <col min="7943" max="8192" width="9.140625" style="71"/>
    <col min="8193" max="8193" width="55.42578125" style="71" customWidth="1"/>
    <col min="8194" max="8194" width="6.140625" style="71" customWidth="1"/>
    <col min="8195" max="8195" width="9.140625" style="71"/>
    <col min="8196" max="8196" width="10.42578125" style="71" customWidth="1"/>
    <col min="8197" max="8197" width="10.85546875" style="71" customWidth="1"/>
    <col min="8198" max="8198" width="10.7109375" style="71" customWidth="1"/>
    <col min="8199" max="8448" width="9.140625" style="71"/>
    <col min="8449" max="8449" width="55.42578125" style="71" customWidth="1"/>
    <col min="8450" max="8450" width="6.140625" style="71" customWidth="1"/>
    <col min="8451" max="8451" width="9.140625" style="71"/>
    <col min="8452" max="8452" width="10.42578125" style="71" customWidth="1"/>
    <col min="8453" max="8453" width="10.85546875" style="71" customWidth="1"/>
    <col min="8454" max="8454" width="10.7109375" style="71" customWidth="1"/>
    <col min="8455" max="8704" width="9.140625" style="71"/>
    <col min="8705" max="8705" width="55.42578125" style="71" customWidth="1"/>
    <col min="8706" max="8706" width="6.140625" style="71" customWidth="1"/>
    <col min="8707" max="8707" width="9.140625" style="71"/>
    <col min="8708" max="8708" width="10.42578125" style="71" customWidth="1"/>
    <col min="8709" max="8709" width="10.85546875" style="71" customWidth="1"/>
    <col min="8710" max="8710" width="10.7109375" style="71" customWidth="1"/>
    <col min="8711" max="8960" width="9.140625" style="71"/>
    <col min="8961" max="8961" width="55.42578125" style="71" customWidth="1"/>
    <col min="8962" max="8962" width="6.140625" style="71" customWidth="1"/>
    <col min="8963" max="8963" width="9.140625" style="71"/>
    <col min="8964" max="8964" width="10.42578125" style="71" customWidth="1"/>
    <col min="8965" max="8965" width="10.85546875" style="71" customWidth="1"/>
    <col min="8966" max="8966" width="10.7109375" style="71" customWidth="1"/>
    <col min="8967" max="9216" width="9.140625" style="71"/>
    <col min="9217" max="9217" width="55.42578125" style="71" customWidth="1"/>
    <col min="9218" max="9218" width="6.140625" style="71" customWidth="1"/>
    <col min="9219" max="9219" width="9.140625" style="71"/>
    <col min="9220" max="9220" width="10.42578125" style="71" customWidth="1"/>
    <col min="9221" max="9221" width="10.85546875" style="71" customWidth="1"/>
    <col min="9222" max="9222" width="10.7109375" style="71" customWidth="1"/>
    <col min="9223" max="9472" width="9.140625" style="71"/>
    <col min="9473" max="9473" width="55.42578125" style="71" customWidth="1"/>
    <col min="9474" max="9474" width="6.140625" style="71" customWidth="1"/>
    <col min="9475" max="9475" width="9.140625" style="71"/>
    <col min="9476" max="9476" width="10.42578125" style="71" customWidth="1"/>
    <col min="9477" max="9477" width="10.85546875" style="71" customWidth="1"/>
    <col min="9478" max="9478" width="10.7109375" style="71" customWidth="1"/>
    <col min="9479" max="9728" width="9.140625" style="71"/>
    <col min="9729" max="9729" width="55.42578125" style="71" customWidth="1"/>
    <col min="9730" max="9730" width="6.140625" style="71" customWidth="1"/>
    <col min="9731" max="9731" width="9.140625" style="71"/>
    <col min="9732" max="9732" width="10.42578125" style="71" customWidth="1"/>
    <col min="9733" max="9733" width="10.85546875" style="71" customWidth="1"/>
    <col min="9734" max="9734" width="10.7109375" style="71" customWidth="1"/>
    <col min="9735" max="9984" width="9.140625" style="71"/>
    <col min="9985" max="9985" width="55.42578125" style="71" customWidth="1"/>
    <col min="9986" max="9986" width="6.140625" style="71" customWidth="1"/>
    <col min="9987" max="9987" width="9.140625" style="71"/>
    <col min="9988" max="9988" width="10.42578125" style="71" customWidth="1"/>
    <col min="9989" max="9989" width="10.85546875" style="71" customWidth="1"/>
    <col min="9990" max="9990" width="10.7109375" style="71" customWidth="1"/>
    <col min="9991" max="10240" width="9.140625" style="71"/>
    <col min="10241" max="10241" width="55.42578125" style="71" customWidth="1"/>
    <col min="10242" max="10242" width="6.140625" style="71" customWidth="1"/>
    <col min="10243" max="10243" width="9.140625" style="71"/>
    <col min="10244" max="10244" width="10.42578125" style="71" customWidth="1"/>
    <col min="10245" max="10245" width="10.85546875" style="71" customWidth="1"/>
    <col min="10246" max="10246" width="10.7109375" style="71" customWidth="1"/>
    <col min="10247" max="10496" width="9.140625" style="71"/>
    <col min="10497" max="10497" width="55.42578125" style="71" customWidth="1"/>
    <col min="10498" max="10498" width="6.140625" style="71" customWidth="1"/>
    <col min="10499" max="10499" width="9.140625" style="71"/>
    <col min="10500" max="10500" width="10.42578125" style="71" customWidth="1"/>
    <col min="10501" max="10501" width="10.85546875" style="71" customWidth="1"/>
    <col min="10502" max="10502" width="10.7109375" style="71" customWidth="1"/>
    <col min="10503" max="10752" width="9.140625" style="71"/>
    <col min="10753" max="10753" width="55.42578125" style="71" customWidth="1"/>
    <col min="10754" max="10754" width="6.140625" style="71" customWidth="1"/>
    <col min="10755" max="10755" width="9.140625" style="71"/>
    <col min="10756" max="10756" width="10.42578125" style="71" customWidth="1"/>
    <col min="10757" max="10757" width="10.85546875" style="71" customWidth="1"/>
    <col min="10758" max="10758" width="10.7109375" style="71" customWidth="1"/>
    <col min="10759" max="11008" width="9.140625" style="71"/>
    <col min="11009" max="11009" width="55.42578125" style="71" customWidth="1"/>
    <col min="11010" max="11010" width="6.140625" style="71" customWidth="1"/>
    <col min="11011" max="11011" width="9.140625" style="71"/>
    <col min="11012" max="11012" width="10.42578125" style="71" customWidth="1"/>
    <col min="11013" max="11013" width="10.85546875" style="71" customWidth="1"/>
    <col min="11014" max="11014" width="10.7109375" style="71" customWidth="1"/>
    <col min="11015" max="11264" width="9.140625" style="71"/>
    <col min="11265" max="11265" width="55.42578125" style="71" customWidth="1"/>
    <col min="11266" max="11266" width="6.140625" style="71" customWidth="1"/>
    <col min="11267" max="11267" width="9.140625" style="71"/>
    <col min="11268" max="11268" width="10.42578125" style="71" customWidth="1"/>
    <col min="11269" max="11269" width="10.85546875" style="71" customWidth="1"/>
    <col min="11270" max="11270" width="10.7109375" style="71" customWidth="1"/>
    <col min="11271" max="11520" width="9.140625" style="71"/>
    <col min="11521" max="11521" width="55.42578125" style="71" customWidth="1"/>
    <col min="11522" max="11522" width="6.140625" style="71" customWidth="1"/>
    <col min="11523" max="11523" width="9.140625" style="71"/>
    <col min="11524" max="11524" width="10.42578125" style="71" customWidth="1"/>
    <col min="11525" max="11525" width="10.85546875" style="71" customWidth="1"/>
    <col min="11526" max="11526" width="10.7109375" style="71" customWidth="1"/>
    <col min="11527" max="11776" width="9.140625" style="71"/>
    <col min="11777" max="11777" width="55.42578125" style="71" customWidth="1"/>
    <col min="11778" max="11778" width="6.140625" style="71" customWidth="1"/>
    <col min="11779" max="11779" width="9.140625" style="71"/>
    <col min="11780" max="11780" width="10.42578125" style="71" customWidth="1"/>
    <col min="11781" max="11781" width="10.85546875" style="71" customWidth="1"/>
    <col min="11782" max="11782" width="10.7109375" style="71" customWidth="1"/>
    <col min="11783" max="12032" width="9.140625" style="71"/>
    <col min="12033" max="12033" width="55.42578125" style="71" customWidth="1"/>
    <col min="12034" max="12034" width="6.140625" style="71" customWidth="1"/>
    <col min="12035" max="12035" width="9.140625" style="71"/>
    <col min="12036" max="12036" width="10.42578125" style="71" customWidth="1"/>
    <col min="12037" max="12037" width="10.85546875" style="71" customWidth="1"/>
    <col min="12038" max="12038" width="10.7109375" style="71" customWidth="1"/>
    <col min="12039" max="12288" width="9.140625" style="71"/>
    <col min="12289" max="12289" width="55.42578125" style="71" customWidth="1"/>
    <col min="12290" max="12290" width="6.140625" style="71" customWidth="1"/>
    <col min="12291" max="12291" width="9.140625" style="71"/>
    <col min="12292" max="12292" width="10.42578125" style="71" customWidth="1"/>
    <col min="12293" max="12293" width="10.85546875" style="71" customWidth="1"/>
    <col min="12294" max="12294" width="10.7109375" style="71" customWidth="1"/>
    <col min="12295" max="12544" width="9.140625" style="71"/>
    <col min="12545" max="12545" width="55.42578125" style="71" customWidth="1"/>
    <col min="12546" max="12546" width="6.140625" style="71" customWidth="1"/>
    <col min="12547" max="12547" width="9.140625" style="71"/>
    <col min="12548" max="12548" width="10.42578125" style="71" customWidth="1"/>
    <col min="12549" max="12549" width="10.85546875" style="71" customWidth="1"/>
    <col min="12550" max="12550" width="10.7109375" style="71" customWidth="1"/>
    <col min="12551" max="12800" width="9.140625" style="71"/>
    <col min="12801" max="12801" width="55.42578125" style="71" customWidth="1"/>
    <col min="12802" max="12802" width="6.140625" style="71" customWidth="1"/>
    <col min="12803" max="12803" width="9.140625" style="71"/>
    <col min="12804" max="12804" width="10.42578125" style="71" customWidth="1"/>
    <col min="12805" max="12805" width="10.85546875" style="71" customWidth="1"/>
    <col min="12806" max="12806" width="10.7109375" style="71" customWidth="1"/>
    <col min="12807" max="13056" width="9.140625" style="71"/>
    <col min="13057" max="13057" width="55.42578125" style="71" customWidth="1"/>
    <col min="13058" max="13058" width="6.140625" style="71" customWidth="1"/>
    <col min="13059" max="13059" width="9.140625" style="71"/>
    <col min="13060" max="13060" width="10.42578125" style="71" customWidth="1"/>
    <col min="13061" max="13061" width="10.85546875" style="71" customWidth="1"/>
    <col min="13062" max="13062" width="10.7109375" style="71" customWidth="1"/>
    <col min="13063" max="13312" width="9.140625" style="71"/>
    <col min="13313" max="13313" width="55.42578125" style="71" customWidth="1"/>
    <col min="13314" max="13314" width="6.140625" style="71" customWidth="1"/>
    <col min="13315" max="13315" width="9.140625" style="71"/>
    <col min="13316" max="13316" width="10.42578125" style="71" customWidth="1"/>
    <col min="13317" max="13317" width="10.85546875" style="71" customWidth="1"/>
    <col min="13318" max="13318" width="10.7109375" style="71" customWidth="1"/>
    <col min="13319" max="13568" width="9.140625" style="71"/>
    <col min="13569" max="13569" width="55.42578125" style="71" customWidth="1"/>
    <col min="13570" max="13570" width="6.140625" style="71" customWidth="1"/>
    <col min="13571" max="13571" width="9.140625" style="71"/>
    <col min="13572" max="13572" width="10.42578125" style="71" customWidth="1"/>
    <col min="13573" max="13573" width="10.85546875" style="71" customWidth="1"/>
    <col min="13574" max="13574" width="10.7109375" style="71" customWidth="1"/>
    <col min="13575" max="13824" width="9.140625" style="71"/>
    <col min="13825" max="13825" width="55.42578125" style="71" customWidth="1"/>
    <col min="13826" max="13826" width="6.140625" style="71" customWidth="1"/>
    <col min="13827" max="13827" width="9.140625" style="71"/>
    <col min="13828" max="13828" width="10.42578125" style="71" customWidth="1"/>
    <col min="13829" max="13829" width="10.85546875" style="71" customWidth="1"/>
    <col min="13830" max="13830" width="10.7109375" style="71" customWidth="1"/>
    <col min="13831" max="14080" width="9.140625" style="71"/>
    <col min="14081" max="14081" width="55.42578125" style="71" customWidth="1"/>
    <col min="14082" max="14082" width="6.140625" style="71" customWidth="1"/>
    <col min="14083" max="14083" width="9.140625" style="71"/>
    <col min="14084" max="14084" width="10.42578125" style="71" customWidth="1"/>
    <col min="14085" max="14085" width="10.85546875" style="71" customWidth="1"/>
    <col min="14086" max="14086" width="10.7109375" style="71" customWidth="1"/>
    <col min="14087" max="14336" width="9.140625" style="71"/>
    <col min="14337" max="14337" width="55.42578125" style="71" customWidth="1"/>
    <col min="14338" max="14338" width="6.140625" style="71" customWidth="1"/>
    <col min="14339" max="14339" width="9.140625" style="71"/>
    <col min="14340" max="14340" width="10.42578125" style="71" customWidth="1"/>
    <col min="14341" max="14341" width="10.85546875" style="71" customWidth="1"/>
    <col min="14342" max="14342" width="10.7109375" style="71" customWidth="1"/>
    <col min="14343" max="14592" width="9.140625" style="71"/>
    <col min="14593" max="14593" width="55.42578125" style="71" customWidth="1"/>
    <col min="14594" max="14594" width="6.140625" style="71" customWidth="1"/>
    <col min="14595" max="14595" width="9.140625" style="71"/>
    <col min="14596" max="14596" width="10.42578125" style="71" customWidth="1"/>
    <col min="14597" max="14597" width="10.85546875" style="71" customWidth="1"/>
    <col min="14598" max="14598" width="10.7109375" style="71" customWidth="1"/>
    <col min="14599" max="14848" width="9.140625" style="71"/>
    <col min="14849" max="14849" width="55.42578125" style="71" customWidth="1"/>
    <col min="14850" max="14850" width="6.140625" style="71" customWidth="1"/>
    <col min="14851" max="14851" width="9.140625" style="71"/>
    <col min="14852" max="14852" width="10.42578125" style="71" customWidth="1"/>
    <col min="14853" max="14853" width="10.85546875" style="71" customWidth="1"/>
    <col min="14854" max="14854" width="10.7109375" style="71" customWidth="1"/>
    <col min="14855" max="15104" width="9.140625" style="71"/>
    <col min="15105" max="15105" width="55.42578125" style="71" customWidth="1"/>
    <col min="15106" max="15106" width="6.140625" style="71" customWidth="1"/>
    <col min="15107" max="15107" width="9.140625" style="71"/>
    <col min="15108" max="15108" width="10.42578125" style="71" customWidth="1"/>
    <col min="15109" max="15109" width="10.85546875" style="71" customWidth="1"/>
    <col min="15110" max="15110" width="10.7109375" style="71" customWidth="1"/>
    <col min="15111" max="15360" width="9.140625" style="71"/>
    <col min="15361" max="15361" width="55.42578125" style="71" customWidth="1"/>
    <col min="15362" max="15362" width="6.140625" style="71" customWidth="1"/>
    <col min="15363" max="15363" width="9.140625" style="71"/>
    <col min="15364" max="15364" width="10.42578125" style="71" customWidth="1"/>
    <col min="15365" max="15365" width="10.85546875" style="71" customWidth="1"/>
    <col min="15366" max="15366" width="10.7109375" style="71" customWidth="1"/>
    <col min="15367" max="15616" width="9.140625" style="71"/>
    <col min="15617" max="15617" width="55.42578125" style="71" customWidth="1"/>
    <col min="15618" max="15618" width="6.140625" style="71" customWidth="1"/>
    <col min="15619" max="15619" width="9.140625" style="71"/>
    <col min="15620" max="15620" width="10.42578125" style="71" customWidth="1"/>
    <col min="15621" max="15621" width="10.85546875" style="71" customWidth="1"/>
    <col min="15622" max="15622" width="10.7109375" style="71" customWidth="1"/>
    <col min="15623" max="15872" width="9.140625" style="71"/>
    <col min="15873" max="15873" width="55.42578125" style="71" customWidth="1"/>
    <col min="15874" max="15874" width="6.140625" style="71" customWidth="1"/>
    <col min="15875" max="15875" width="9.140625" style="71"/>
    <col min="15876" max="15876" width="10.42578125" style="71" customWidth="1"/>
    <col min="15877" max="15877" width="10.85546875" style="71" customWidth="1"/>
    <col min="15878" max="15878" width="10.7109375" style="71" customWidth="1"/>
    <col min="15879" max="16128" width="9.140625" style="71"/>
    <col min="16129" max="16129" width="55.42578125" style="71" customWidth="1"/>
    <col min="16130" max="16130" width="6.140625" style="71" customWidth="1"/>
    <col min="16131" max="16131" width="9.140625" style="71"/>
    <col min="16132" max="16132" width="10.42578125" style="71" customWidth="1"/>
    <col min="16133" max="16133" width="10.85546875" style="71" customWidth="1"/>
    <col min="16134" max="16134" width="10.7109375" style="71" customWidth="1"/>
    <col min="16135" max="16384" width="9.140625" style="71"/>
  </cols>
  <sheetData>
    <row r="1" spans="1:10" s="73" customFormat="1" ht="15.75">
      <c r="A1" s="78"/>
      <c r="B1" s="78"/>
      <c r="C1" s="215" t="s">
        <v>806</v>
      </c>
      <c r="D1" s="215"/>
      <c r="E1" s="215"/>
      <c r="F1" s="215"/>
      <c r="G1" s="215"/>
      <c r="H1" s="215"/>
      <c r="I1" s="78"/>
      <c r="J1" s="78"/>
    </row>
    <row r="2" spans="1:10" s="73" customFormat="1" ht="15.75">
      <c r="A2" s="79"/>
      <c r="B2" s="79"/>
      <c r="C2" s="79"/>
      <c r="D2" s="79"/>
      <c r="E2" s="79"/>
      <c r="F2" s="79"/>
      <c r="G2" s="79"/>
      <c r="H2" s="79"/>
      <c r="I2" s="79"/>
      <c r="J2" s="79"/>
    </row>
    <row r="3" spans="1:10" s="74" customFormat="1" ht="15.75">
      <c r="A3" s="216" t="s">
        <v>641</v>
      </c>
      <c r="B3" s="216"/>
      <c r="C3" s="216"/>
      <c r="D3" s="216"/>
      <c r="E3" s="216"/>
      <c r="F3" s="216"/>
      <c r="G3" s="216"/>
      <c r="H3" s="216"/>
      <c r="I3" s="216"/>
      <c r="J3" s="216"/>
    </row>
    <row r="4" spans="1:10" s="74" customFormat="1" ht="15.75">
      <c r="A4" s="80"/>
      <c r="B4" s="80"/>
      <c r="C4" s="80"/>
      <c r="D4" s="80"/>
      <c r="E4" s="80"/>
      <c r="F4" s="80"/>
      <c r="G4" s="81"/>
      <c r="H4" s="81"/>
      <c r="I4" s="81"/>
      <c r="J4" s="81"/>
    </row>
    <row r="5" spans="1:10" s="73" customFormat="1" ht="15.75">
      <c r="A5" s="78"/>
      <c r="B5" s="78"/>
      <c r="C5" s="78"/>
      <c r="D5" s="78"/>
      <c r="E5" s="78"/>
      <c r="F5" s="151" t="s">
        <v>797</v>
      </c>
      <c r="G5" s="78"/>
      <c r="H5" s="78"/>
      <c r="I5" s="78"/>
      <c r="J5" s="78"/>
    </row>
    <row r="6" spans="1:10" s="74" customFormat="1" ht="53.25" customHeight="1">
      <c r="A6" s="217" t="s">
        <v>511</v>
      </c>
      <c r="B6" s="84"/>
      <c r="C6" s="84"/>
      <c r="D6" s="218" t="s">
        <v>642</v>
      </c>
      <c r="E6" s="217"/>
      <c r="F6" s="217"/>
      <c r="G6" s="81"/>
      <c r="H6" s="81"/>
      <c r="I6" s="81"/>
      <c r="J6" s="81"/>
    </row>
    <row r="7" spans="1:10" s="75" customFormat="1" ht="47.25" customHeight="1">
      <c r="A7" s="217"/>
      <c r="B7" s="85" t="s">
        <v>502</v>
      </c>
      <c r="C7" s="93" t="s">
        <v>643</v>
      </c>
      <c r="D7" s="93" t="s">
        <v>644</v>
      </c>
      <c r="E7" s="93" t="s">
        <v>645</v>
      </c>
      <c r="F7" s="93" t="s">
        <v>646</v>
      </c>
      <c r="G7" s="82"/>
      <c r="H7" s="82"/>
      <c r="I7" s="82"/>
      <c r="J7" s="82"/>
    </row>
    <row r="8" spans="1:10" s="73" customFormat="1" ht="15.75">
      <c r="A8" s="86" t="s">
        <v>647</v>
      </c>
      <c r="B8" s="87">
        <v>1</v>
      </c>
      <c r="C8" s="86">
        <v>61900</v>
      </c>
      <c r="D8" s="86">
        <v>60000</v>
      </c>
      <c r="E8" s="86">
        <v>60000</v>
      </c>
      <c r="F8" s="86">
        <v>60000</v>
      </c>
      <c r="G8" s="79"/>
      <c r="H8" s="79"/>
      <c r="I8" s="79"/>
      <c r="J8" s="79"/>
    </row>
    <row r="9" spans="1:10" s="73" customFormat="1" ht="15.75">
      <c r="A9" s="86" t="s">
        <v>648</v>
      </c>
      <c r="B9" s="86">
        <v>2</v>
      </c>
      <c r="C9" s="86">
        <v>0</v>
      </c>
      <c r="D9" s="86">
        <v>0</v>
      </c>
      <c r="E9" s="86">
        <v>0</v>
      </c>
      <c r="F9" s="86">
        <v>0</v>
      </c>
      <c r="G9" s="79"/>
      <c r="H9" s="79"/>
      <c r="I9" s="79"/>
      <c r="J9" s="79"/>
    </row>
    <row r="10" spans="1:10" s="73" customFormat="1" ht="15.75">
      <c r="A10" s="86" t="s">
        <v>649</v>
      </c>
      <c r="B10" s="86">
        <v>3</v>
      </c>
      <c r="C10" s="86">
        <v>385</v>
      </c>
      <c r="D10" s="86">
        <v>0</v>
      </c>
      <c r="E10" s="86">
        <v>0</v>
      </c>
      <c r="F10" s="86">
        <v>0</v>
      </c>
      <c r="G10" s="79"/>
      <c r="H10" s="79"/>
      <c r="I10" s="79"/>
      <c r="J10" s="79"/>
    </row>
    <row r="11" spans="1:10" s="76" customFormat="1" ht="29.25" customHeight="1">
      <c r="A11" s="88" t="s">
        <v>650</v>
      </c>
      <c r="B11" s="88">
        <v>4</v>
      </c>
      <c r="C11" s="88">
        <v>5429</v>
      </c>
      <c r="D11" s="86">
        <v>0</v>
      </c>
      <c r="E11" s="86">
        <v>0</v>
      </c>
      <c r="F11" s="86">
        <v>0</v>
      </c>
      <c r="G11" s="83"/>
      <c r="H11" s="83"/>
      <c r="I11" s="83"/>
      <c r="J11" s="83"/>
    </row>
    <row r="12" spans="1:10" s="73" customFormat="1" ht="15.75">
      <c r="A12" s="86" t="s">
        <v>651</v>
      </c>
      <c r="B12" s="86">
        <v>5</v>
      </c>
      <c r="C12" s="86">
        <v>0</v>
      </c>
      <c r="D12" s="86">
        <v>0</v>
      </c>
      <c r="E12" s="86">
        <v>0</v>
      </c>
      <c r="F12" s="86">
        <v>0</v>
      </c>
      <c r="G12" s="79"/>
      <c r="H12" s="79"/>
      <c r="I12" s="79"/>
      <c r="J12" s="79"/>
    </row>
    <row r="13" spans="1:10" s="73" customFormat="1" ht="15.75">
      <c r="A13" s="86" t="s">
        <v>652</v>
      </c>
      <c r="B13" s="86">
        <v>6</v>
      </c>
      <c r="C13" s="86">
        <v>0</v>
      </c>
      <c r="D13" s="86">
        <v>0</v>
      </c>
      <c r="E13" s="86">
        <v>0</v>
      </c>
      <c r="F13" s="86">
        <v>0</v>
      </c>
      <c r="G13" s="79"/>
      <c r="H13" s="79"/>
      <c r="I13" s="79"/>
      <c r="J13" s="79"/>
    </row>
    <row r="14" spans="1:10" s="73" customFormat="1" ht="15.75">
      <c r="A14" s="86" t="s">
        <v>653</v>
      </c>
      <c r="B14" s="86">
        <v>7</v>
      </c>
      <c r="C14" s="86">
        <v>0</v>
      </c>
      <c r="D14" s="86">
        <v>0</v>
      </c>
      <c r="E14" s="86">
        <v>0</v>
      </c>
      <c r="F14" s="86">
        <v>0</v>
      </c>
      <c r="G14" s="79"/>
      <c r="H14" s="79"/>
      <c r="I14" s="79"/>
      <c r="J14" s="79"/>
    </row>
    <row r="15" spans="1:10" s="74" customFormat="1" ht="15.75">
      <c r="A15" s="89" t="s">
        <v>663</v>
      </c>
      <c r="B15" s="89">
        <v>8</v>
      </c>
      <c r="C15" s="89">
        <f>SUM(C8:C14)</f>
        <v>67714</v>
      </c>
      <c r="D15" s="89">
        <f>SUM(D8:D14)</f>
        <v>60000</v>
      </c>
      <c r="E15" s="89">
        <f>SUM(E8:E14)</f>
        <v>60000</v>
      </c>
      <c r="F15" s="89">
        <f>SUM(F8:F14)</f>
        <v>60000</v>
      </c>
      <c r="G15" s="81"/>
      <c r="H15" s="81"/>
      <c r="I15" s="81"/>
      <c r="J15" s="81"/>
    </row>
    <row r="16" spans="1:10" s="74" customFormat="1" ht="15.75">
      <c r="A16" s="89" t="s">
        <v>664</v>
      </c>
      <c r="B16" s="90">
        <v>9</v>
      </c>
      <c r="C16" s="91">
        <f>C15*50%</f>
        <v>33857</v>
      </c>
      <c r="D16" s="89">
        <f>D15*50%</f>
        <v>30000</v>
      </c>
      <c r="E16" s="89">
        <f>E15*50%</f>
        <v>30000</v>
      </c>
      <c r="F16" s="89">
        <f>F15*50%</f>
        <v>30000</v>
      </c>
      <c r="G16" s="81"/>
      <c r="H16" s="81"/>
      <c r="I16" s="81"/>
      <c r="J16" s="81"/>
    </row>
    <row r="17" spans="1:10" s="74" customFormat="1" ht="27.75">
      <c r="A17" s="92" t="s">
        <v>665</v>
      </c>
      <c r="B17" s="89">
        <v>10</v>
      </c>
      <c r="C17" s="89">
        <f>SUM(C18:C24)</f>
        <v>0</v>
      </c>
      <c r="D17" s="89">
        <f>SUM(D18:D24)</f>
        <v>0</v>
      </c>
      <c r="E17" s="89">
        <f>SUM(E18:E24)</f>
        <v>0</v>
      </c>
      <c r="F17" s="89">
        <f>SUM(F18:F24)</f>
        <v>0</v>
      </c>
      <c r="G17" s="81"/>
      <c r="H17" s="81"/>
      <c r="I17" s="81"/>
      <c r="J17" s="81"/>
    </row>
    <row r="18" spans="1:10" s="73" customFormat="1" ht="15.75">
      <c r="A18" s="86" t="s">
        <v>654</v>
      </c>
      <c r="B18" s="86">
        <v>11</v>
      </c>
      <c r="C18" s="86">
        <v>0</v>
      </c>
      <c r="D18" s="86">
        <v>0</v>
      </c>
      <c r="E18" s="86">
        <v>0</v>
      </c>
      <c r="F18" s="86">
        <v>0</v>
      </c>
      <c r="G18" s="79"/>
      <c r="H18" s="79"/>
      <c r="I18" s="79"/>
      <c r="J18" s="79"/>
    </row>
    <row r="19" spans="1:10" s="73" customFormat="1" ht="15.75">
      <c r="A19" s="86" t="s">
        <v>655</v>
      </c>
      <c r="B19" s="86">
        <v>12</v>
      </c>
      <c r="C19" s="86">
        <v>0</v>
      </c>
      <c r="D19" s="86">
        <v>0</v>
      </c>
      <c r="E19" s="86">
        <v>0</v>
      </c>
      <c r="F19" s="86">
        <v>0</v>
      </c>
      <c r="G19" s="79"/>
      <c r="H19" s="79"/>
      <c r="I19" s="79"/>
      <c r="J19" s="79"/>
    </row>
    <row r="20" spans="1:10" s="73" customFormat="1" ht="15.75">
      <c r="A20" s="86" t="s">
        <v>656</v>
      </c>
      <c r="B20" s="86">
        <v>13</v>
      </c>
      <c r="C20" s="86">
        <v>0</v>
      </c>
      <c r="D20" s="86">
        <v>0</v>
      </c>
      <c r="E20" s="86">
        <v>0</v>
      </c>
      <c r="F20" s="86">
        <v>0</v>
      </c>
      <c r="G20" s="79"/>
      <c r="H20" s="79"/>
      <c r="I20" s="79"/>
      <c r="J20" s="79"/>
    </row>
    <row r="21" spans="1:10" s="73" customFormat="1" ht="15.75">
      <c r="A21" s="86" t="s">
        <v>657</v>
      </c>
      <c r="B21" s="86">
        <v>14</v>
      </c>
      <c r="C21" s="86">
        <v>0</v>
      </c>
      <c r="D21" s="86">
        <v>0</v>
      </c>
      <c r="E21" s="86">
        <v>0</v>
      </c>
      <c r="F21" s="86">
        <v>0</v>
      </c>
      <c r="G21" s="79"/>
      <c r="H21" s="79"/>
      <c r="I21" s="79"/>
      <c r="J21" s="79"/>
    </row>
    <row r="22" spans="1:10" s="73" customFormat="1" ht="15.75">
      <c r="A22" s="86" t="s">
        <v>658</v>
      </c>
      <c r="B22" s="86">
        <v>15</v>
      </c>
      <c r="C22" s="86">
        <v>0</v>
      </c>
      <c r="D22" s="86">
        <v>0</v>
      </c>
      <c r="E22" s="86">
        <v>0</v>
      </c>
      <c r="F22" s="86">
        <v>0</v>
      </c>
      <c r="G22" s="79"/>
      <c r="H22" s="79"/>
      <c r="I22" s="79"/>
      <c r="J22" s="79"/>
    </row>
    <row r="23" spans="1:10" s="73" customFormat="1" ht="15.75">
      <c r="A23" s="86" t="s">
        <v>659</v>
      </c>
      <c r="B23" s="86">
        <v>16</v>
      </c>
      <c r="C23" s="86">
        <v>0</v>
      </c>
      <c r="D23" s="86">
        <v>0</v>
      </c>
      <c r="E23" s="86">
        <v>0</v>
      </c>
      <c r="F23" s="86">
        <v>0</v>
      </c>
      <c r="G23" s="79"/>
      <c r="H23" s="79"/>
      <c r="I23" s="79"/>
      <c r="J23" s="79"/>
    </row>
    <row r="24" spans="1:10" s="73" customFormat="1" ht="15.75">
      <c r="A24" s="86" t="s">
        <v>660</v>
      </c>
      <c r="B24" s="86">
        <v>17</v>
      </c>
      <c r="C24" s="86">
        <v>0</v>
      </c>
      <c r="D24" s="86">
        <v>0</v>
      </c>
      <c r="E24" s="86">
        <v>0</v>
      </c>
      <c r="F24" s="86">
        <v>0</v>
      </c>
      <c r="G24" s="79"/>
      <c r="H24" s="79"/>
      <c r="I24" s="79"/>
      <c r="J24" s="79"/>
    </row>
    <row r="25" spans="1:10" s="74" customFormat="1" ht="47.25" customHeight="1">
      <c r="A25" s="92" t="s">
        <v>666</v>
      </c>
      <c r="B25" s="89">
        <v>18</v>
      </c>
      <c r="C25" s="89">
        <f>SUM(C26:C32)</f>
        <v>0</v>
      </c>
      <c r="D25" s="89">
        <f t="shared" ref="D25:F25" si="0">SUM(D26:D32)</f>
        <v>0</v>
      </c>
      <c r="E25" s="89">
        <f t="shared" si="0"/>
        <v>0</v>
      </c>
      <c r="F25" s="89">
        <f t="shared" si="0"/>
        <v>0</v>
      </c>
      <c r="G25" s="81"/>
      <c r="H25" s="81"/>
      <c r="I25" s="81"/>
      <c r="J25" s="81"/>
    </row>
    <row r="26" spans="1:10" s="73" customFormat="1" ht="15.75">
      <c r="A26" s="86" t="s">
        <v>654</v>
      </c>
      <c r="B26" s="86">
        <v>19</v>
      </c>
      <c r="C26" s="86">
        <v>0</v>
      </c>
      <c r="D26" s="86">
        <v>0</v>
      </c>
      <c r="E26" s="86">
        <v>0</v>
      </c>
      <c r="F26" s="86">
        <v>0</v>
      </c>
      <c r="G26" s="79"/>
      <c r="H26" s="79"/>
      <c r="I26" s="79"/>
      <c r="J26" s="79"/>
    </row>
    <row r="27" spans="1:10" s="73" customFormat="1" ht="15.75">
      <c r="A27" s="86" t="s">
        <v>655</v>
      </c>
      <c r="B27" s="86">
        <v>20</v>
      </c>
      <c r="C27" s="86">
        <v>0</v>
      </c>
      <c r="D27" s="86">
        <v>0</v>
      </c>
      <c r="E27" s="86">
        <v>0</v>
      </c>
      <c r="F27" s="86">
        <v>0</v>
      </c>
      <c r="G27" s="79"/>
      <c r="H27" s="79"/>
      <c r="I27" s="79"/>
      <c r="J27" s="79"/>
    </row>
    <row r="28" spans="1:10" s="73" customFormat="1" ht="15.75">
      <c r="A28" s="86" t="s">
        <v>656</v>
      </c>
      <c r="B28" s="86">
        <v>21</v>
      </c>
      <c r="C28" s="86">
        <v>0</v>
      </c>
      <c r="D28" s="86">
        <v>0</v>
      </c>
      <c r="E28" s="86">
        <v>0</v>
      </c>
      <c r="F28" s="86">
        <v>0</v>
      </c>
      <c r="G28" s="79"/>
      <c r="H28" s="79"/>
      <c r="I28" s="79"/>
      <c r="J28" s="79"/>
    </row>
    <row r="29" spans="1:10" s="73" customFormat="1" ht="15.75">
      <c r="A29" s="86" t="s">
        <v>657</v>
      </c>
      <c r="B29" s="86">
        <v>22</v>
      </c>
      <c r="C29" s="86">
        <v>0</v>
      </c>
      <c r="D29" s="86">
        <v>0</v>
      </c>
      <c r="E29" s="86">
        <v>0</v>
      </c>
      <c r="F29" s="86">
        <v>0</v>
      </c>
      <c r="G29" s="79"/>
      <c r="H29" s="79"/>
      <c r="I29" s="79"/>
      <c r="J29" s="79"/>
    </row>
    <row r="30" spans="1:10" s="73" customFormat="1" ht="15.75">
      <c r="A30" s="86" t="s">
        <v>658</v>
      </c>
      <c r="B30" s="86">
        <v>23</v>
      </c>
      <c r="C30" s="86">
        <v>0</v>
      </c>
      <c r="D30" s="86">
        <v>0</v>
      </c>
      <c r="E30" s="86">
        <v>0</v>
      </c>
      <c r="F30" s="86">
        <v>0</v>
      </c>
      <c r="G30" s="79"/>
      <c r="H30" s="79"/>
      <c r="I30" s="79"/>
      <c r="J30" s="79"/>
    </row>
    <row r="31" spans="1:10" s="73" customFormat="1" ht="15.75">
      <c r="A31" s="86" t="s">
        <v>659</v>
      </c>
      <c r="B31" s="86">
        <v>24</v>
      </c>
      <c r="C31" s="86">
        <v>0</v>
      </c>
      <c r="D31" s="86">
        <v>0</v>
      </c>
      <c r="E31" s="86">
        <v>0</v>
      </c>
      <c r="F31" s="86">
        <v>0</v>
      </c>
      <c r="G31" s="79"/>
      <c r="H31" s="79"/>
      <c r="I31" s="79"/>
      <c r="J31" s="79"/>
    </row>
    <row r="32" spans="1:10" s="73" customFormat="1" ht="15.75">
      <c r="A32" s="86" t="s">
        <v>660</v>
      </c>
      <c r="B32" s="86">
        <v>25</v>
      </c>
      <c r="C32" s="86">
        <v>0</v>
      </c>
      <c r="D32" s="86">
        <v>0</v>
      </c>
      <c r="E32" s="86">
        <v>0</v>
      </c>
      <c r="F32" s="86">
        <v>0</v>
      </c>
      <c r="G32" s="79"/>
      <c r="H32" s="79"/>
      <c r="I32" s="79"/>
      <c r="J32" s="79"/>
    </row>
    <row r="33" spans="1:10" s="74" customFormat="1" ht="15.75">
      <c r="A33" s="89" t="s">
        <v>661</v>
      </c>
      <c r="B33" s="89">
        <v>26</v>
      </c>
      <c r="C33" s="89">
        <f>C17+C25</f>
        <v>0</v>
      </c>
      <c r="D33" s="89">
        <f>D17+D25</f>
        <v>0</v>
      </c>
      <c r="E33" s="89">
        <f>E17+E25</f>
        <v>0</v>
      </c>
      <c r="F33" s="89">
        <f>F17+F25</f>
        <v>0</v>
      </c>
      <c r="G33" s="81"/>
      <c r="H33" s="81"/>
      <c r="I33" s="81"/>
      <c r="J33" s="81"/>
    </row>
    <row r="34" spans="1:10" s="74" customFormat="1" ht="15.75">
      <c r="A34" s="89" t="s">
        <v>662</v>
      </c>
      <c r="B34" s="89">
        <v>27</v>
      </c>
      <c r="C34" s="91">
        <f>C16-C33</f>
        <v>33857</v>
      </c>
      <c r="D34" s="89">
        <f>D16-D33</f>
        <v>30000</v>
      </c>
      <c r="E34" s="89">
        <f>E16-E33</f>
        <v>30000</v>
      </c>
      <c r="F34" s="89">
        <f>F16-F33</f>
        <v>30000</v>
      </c>
      <c r="G34" s="81"/>
      <c r="H34" s="81"/>
      <c r="I34" s="81"/>
      <c r="J34" s="81"/>
    </row>
    <row r="35" spans="1:10" s="73" customFormat="1" ht="15.75">
      <c r="A35" s="79"/>
      <c r="B35" s="79"/>
      <c r="C35" s="79"/>
      <c r="D35" s="79"/>
      <c r="E35" s="79"/>
      <c r="F35" s="79"/>
      <c r="G35" s="79"/>
      <c r="H35" s="79"/>
      <c r="I35" s="79"/>
      <c r="J35" s="79"/>
    </row>
    <row r="36" spans="1:10" s="73" customFormat="1" ht="15.75">
      <c r="A36" s="213" t="s">
        <v>667</v>
      </c>
      <c r="B36" s="213"/>
      <c r="C36" s="213"/>
      <c r="D36" s="213"/>
      <c r="E36" s="213"/>
      <c r="F36" s="213"/>
      <c r="G36" s="79"/>
      <c r="H36" s="79"/>
      <c r="I36" s="79"/>
      <c r="J36" s="79"/>
    </row>
    <row r="37" spans="1:10" s="73" customFormat="1" ht="15.75">
      <c r="A37" s="213" t="s">
        <v>668</v>
      </c>
      <c r="B37" s="213"/>
      <c r="C37" s="213"/>
      <c r="D37" s="213"/>
      <c r="E37" s="213"/>
      <c r="F37" s="213"/>
      <c r="G37" s="79"/>
      <c r="H37" s="79"/>
      <c r="I37" s="79"/>
      <c r="J37" s="79"/>
    </row>
    <row r="38" spans="1:10" s="77" customFormat="1" ht="32.25" customHeight="1">
      <c r="A38" s="214" t="s">
        <v>669</v>
      </c>
      <c r="B38" s="213"/>
      <c r="C38" s="213"/>
      <c r="D38" s="213"/>
      <c r="E38" s="213"/>
      <c r="F38" s="213"/>
      <c r="G38" s="213"/>
      <c r="H38" s="213"/>
      <c r="I38" s="213"/>
      <c r="J38" s="213"/>
    </row>
    <row r="39" spans="1:10" s="73" customFormat="1" ht="15.75"/>
    <row r="40" spans="1:10" s="73" customFormat="1" ht="15.75"/>
    <row r="41" spans="1:10" s="73" customFormat="1" ht="15.75"/>
    <row r="42" spans="1:10" s="73" customFormat="1" ht="15.75"/>
    <row r="43" spans="1:10" s="73" customFormat="1" ht="15.75"/>
    <row r="44" spans="1:10" s="73" customFormat="1" ht="15.75"/>
    <row r="45" spans="1:10" s="73" customFormat="1" ht="15.75"/>
    <row r="46" spans="1:10" s="73" customFormat="1" ht="15.75"/>
    <row r="47" spans="1:10" s="73" customFormat="1" ht="15.75"/>
    <row r="48" spans="1:10" s="73" customFormat="1" ht="15.75"/>
    <row r="49" s="73" customFormat="1" ht="15.75"/>
    <row r="50" s="73" customFormat="1" ht="15.75"/>
    <row r="51" s="73" customFormat="1" ht="15.75"/>
    <row r="52" s="73" customFormat="1" ht="15.75"/>
    <row r="53" s="73" customFormat="1" ht="15.75"/>
    <row r="54" s="73" customFormat="1" ht="15.75"/>
    <row r="55" s="73" customFormat="1" ht="15.75"/>
    <row r="56" s="73" customFormat="1" ht="15.75"/>
    <row r="57" s="73" customFormat="1" ht="15.75"/>
    <row r="58" s="73" customFormat="1" ht="15.75"/>
    <row r="59" s="73" customFormat="1" ht="15.75"/>
    <row r="60" s="73" customFormat="1" ht="15.75"/>
    <row r="61" s="73" customFormat="1" ht="15.75"/>
    <row r="62" s="73" customFormat="1" ht="15.75"/>
    <row r="63" s="73" customFormat="1" ht="15.75"/>
    <row r="64" s="73" customFormat="1" ht="15.75"/>
    <row r="65" s="73" customFormat="1" ht="15.75"/>
    <row r="66" s="73" customFormat="1" ht="15.75"/>
    <row r="67" s="73" customFormat="1" ht="15.75"/>
    <row r="68" s="73" customFormat="1" ht="15.75"/>
    <row r="69" s="73" customFormat="1" ht="15.75"/>
    <row r="70" s="73" customFormat="1" ht="15.75"/>
    <row r="71" s="73" customFormat="1" ht="15.75"/>
    <row r="72" s="73" customFormat="1" ht="15.75"/>
    <row r="73" s="73" customFormat="1" ht="15.75"/>
    <row r="74" s="73" customFormat="1" ht="15.75"/>
    <row r="75" s="73" customFormat="1" ht="15.75"/>
    <row r="76" s="73" customFormat="1" ht="15.75"/>
    <row r="77" s="73" customFormat="1" ht="15.75"/>
    <row r="78" s="73" customFormat="1" ht="15.75"/>
    <row r="79" s="73" customFormat="1" ht="15.75"/>
    <row r="80" s="73" customFormat="1" ht="15.75"/>
    <row r="81" s="73" customFormat="1" ht="15.75"/>
    <row r="82" s="73" customFormat="1" ht="15.75"/>
    <row r="83" s="73" customFormat="1" ht="15.75"/>
    <row r="84" s="73" customFormat="1" ht="15.75"/>
    <row r="85" s="73" customFormat="1" ht="15.75"/>
    <row r="86" s="73" customFormat="1" ht="15.75"/>
    <row r="87" s="73" customFormat="1" ht="15.75"/>
    <row r="88" s="73" customFormat="1" ht="15.75"/>
    <row r="89" s="73" customFormat="1" ht="15.75"/>
    <row r="90" s="73" customFormat="1" ht="15.75"/>
    <row r="91" s="73" customFormat="1" ht="15.75"/>
    <row r="92" s="73" customFormat="1" ht="15.75"/>
    <row r="93" s="73" customFormat="1" ht="15.75"/>
    <row r="94" s="73" customFormat="1" ht="15.75"/>
    <row r="95" s="73" customFormat="1" ht="15.75"/>
    <row r="96" s="73" customFormat="1" ht="15.75"/>
    <row r="97" s="73" customFormat="1" ht="15.75"/>
    <row r="98" s="73" customFormat="1" ht="15.75"/>
    <row r="99" s="73" customFormat="1" ht="15.75"/>
    <row r="100" s="73" customFormat="1" ht="15.75"/>
    <row r="101" s="73" customFormat="1" ht="15.75"/>
    <row r="102" s="73" customFormat="1" ht="15.75"/>
    <row r="103" s="73" customFormat="1" ht="15.75"/>
    <row r="104" s="73" customFormat="1" ht="15.75"/>
    <row r="105" s="73" customFormat="1" ht="15.75"/>
    <row r="106" s="73" customFormat="1" ht="15.75"/>
    <row r="107" s="73" customFormat="1" ht="15.75"/>
    <row r="108" s="73" customFormat="1" ht="15.75"/>
    <row r="109" s="73" customFormat="1" ht="15.75"/>
    <row r="110" s="73" customFormat="1" ht="15.75"/>
    <row r="111" s="73" customFormat="1" ht="15.75"/>
    <row r="112" s="73" customFormat="1" ht="15.75"/>
    <row r="113" s="73" customFormat="1" ht="15.75"/>
    <row r="114" s="73" customFormat="1" ht="15.75"/>
    <row r="115" s="73" customFormat="1" ht="15.75"/>
    <row r="116" s="73" customFormat="1" ht="15.75"/>
    <row r="117" s="73" customFormat="1" ht="15.75"/>
    <row r="118" s="73" customFormat="1" ht="15.75"/>
    <row r="119" s="73" customFormat="1" ht="15.75"/>
    <row r="120" s="73" customFormat="1" ht="15.75"/>
    <row r="121" s="73" customFormat="1" ht="15.75"/>
    <row r="122" s="73" customFormat="1" ht="15.75"/>
    <row r="123" s="73" customFormat="1" ht="15.75"/>
    <row r="124" s="73" customFormat="1" ht="15.75"/>
    <row r="125" s="73" customFormat="1" ht="15.75"/>
    <row r="126" s="73" customFormat="1" ht="15.75"/>
    <row r="127" s="73" customFormat="1" ht="15.75"/>
    <row r="128" s="73" customFormat="1" ht="15.75"/>
    <row r="129" s="73" customFormat="1" ht="15.75"/>
    <row r="130" s="73" customFormat="1" ht="15.75"/>
    <row r="131" s="73" customFormat="1" ht="15.75"/>
    <row r="132" s="73" customFormat="1" ht="15.75"/>
    <row r="133" s="73" customFormat="1" ht="15.75"/>
    <row r="134" s="73" customFormat="1" ht="15.75"/>
    <row r="135" s="73" customFormat="1" ht="15.75"/>
    <row r="136" s="73" customFormat="1" ht="15.75"/>
    <row r="137" s="73" customFormat="1" ht="15.75"/>
    <row r="138" s="73" customFormat="1" ht="15.75"/>
    <row r="139" s="73" customFormat="1" ht="15.75"/>
    <row r="140" s="73" customFormat="1" ht="15.75"/>
    <row r="141" s="73" customFormat="1" ht="15.75"/>
    <row r="142" s="73" customFormat="1" ht="15.75"/>
    <row r="143" s="73" customFormat="1" ht="15.75"/>
    <row r="144" s="73" customFormat="1" ht="15.75"/>
    <row r="145" s="73" customFormat="1" ht="15.75"/>
    <row r="146" s="73" customFormat="1" ht="15.75"/>
    <row r="147" s="73" customFormat="1" ht="15.75"/>
    <row r="148" s="73" customFormat="1" ht="15.75"/>
    <row r="149" s="73" customFormat="1" ht="15.75"/>
    <row r="150" s="73" customFormat="1" ht="15.75"/>
    <row r="151" s="73" customFormat="1" ht="15.75"/>
    <row r="152" s="73" customFormat="1" ht="15.75"/>
    <row r="153" s="73" customFormat="1" ht="15.75"/>
    <row r="154" s="73" customFormat="1" ht="15.75"/>
    <row r="155" s="73" customFormat="1" ht="15.75"/>
    <row r="156" s="73" customFormat="1" ht="15.75"/>
    <row r="157" s="73" customFormat="1" ht="15.75"/>
    <row r="158" s="73" customFormat="1" ht="15.75"/>
    <row r="159" s="73" customFormat="1" ht="15.75"/>
    <row r="160" s="73" customFormat="1" ht="15.75"/>
    <row r="161" s="73" customFormat="1" ht="15.75"/>
    <row r="162" s="73" customFormat="1" ht="15.75"/>
    <row r="163" s="73" customFormat="1" ht="15.75"/>
    <row r="164" s="73" customFormat="1" ht="15.75"/>
  </sheetData>
  <mergeCells count="7">
    <mergeCell ref="A37:F37"/>
    <mergeCell ref="A38:J38"/>
    <mergeCell ref="C1:H1"/>
    <mergeCell ref="A3:J3"/>
    <mergeCell ref="A6:A7"/>
    <mergeCell ref="D6:F6"/>
    <mergeCell ref="A36:F3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selection sqref="A1:M1"/>
    </sheetView>
  </sheetViews>
  <sheetFormatPr defaultRowHeight="15"/>
  <cols>
    <col min="1" max="1" width="5" style="71" customWidth="1"/>
    <col min="2" max="2" width="17" style="71" customWidth="1"/>
    <col min="3" max="3" width="9.7109375" style="71" customWidth="1"/>
    <col min="4" max="4" width="10.42578125" style="71" customWidth="1"/>
    <col min="5" max="5" width="12.7109375" style="71" customWidth="1"/>
    <col min="6" max="6" width="9.5703125" style="71" customWidth="1"/>
    <col min="7" max="7" width="11.85546875" style="71" customWidth="1"/>
    <col min="8" max="8" width="9.7109375" style="71" customWidth="1"/>
    <col min="9" max="9" width="10.5703125" style="71" customWidth="1"/>
    <col min="10" max="10" width="10.140625" style="71" customWidth="1"/>
    <col min="11" max="11" width="11" style="71" customWidth="1"/>
    <col min="12" max="12" width="9.42578125" style="71" customWidth="1"/>
    <col min="13" max="13" width="9.85546875" style="71" customWidth="1"/>
    <col min="14" max="256" width="9.140625" style="71"/>
    <col min="257" max="257" width="5" style="71" customWidth="1"/>
    <col min="258" max="258" width="19.85546875" style="71" customWidth="1"/>
    <col min="259" max="259" width="9.7109375" style="71" customWidth="1"/>
    <col min="260" max="260" width="10.42578125" style="71" customWidth="1"/>
    <col min="261" max="261" width="12.7109375" style="71" customWidth="1"/>
    <col min="262" max="262" width="9.5703125" style="71" customWidth="1"/>
    <col min="263" max="263" width="11.85546875" style="71" customWidth="1"/>
    <col min="264" max="264" width="9.7109375" style="71" customWidth="1"/>
    <col min="265" max="265" width="10.5703125" style="71" customWidth="1"/>
    <col min="266" max="266" width="9.140625" style="71"/>
    <col min="267" max="267" width="9.7109375" style="71" customWidth="1"/>
    <col min="268" max="268" width="9.42578125" style="71" customWidth="1"/>
    <col min="269" max="269" width="9.85546875" style="71" customWidth="1"/>
    <col min="270" max="512" width="9.140625" style="71"/>
    <col min="513" max="513" width="5" style="71" customWidth="1"/>
    <col min="514" max="514" width="19.85546875" style="71" customWidth="1"/>
    <col min="515" max="515" width="9.7109375" style="71" customWidth="1"/>
    <col min="516" max="516" width="10.42578125" style="71" customWidth="1"/>
    <col min="517" max="517" width="12.7109375" style="71" customWidth="1"/>
    <col min="518" max="518" width="9.5703125" style="71" customWidth="1"/>
    <col min="519" max="519" width="11.85546875" style="71" customWidth="1"/>
    <col min="520" max="520" width="9.7109375" style="71" customWidth="1"/>
    <col min="521" max="521" width="10.5703125" style="71" customWidth="1"/>
    <col min="522" max="522" width="9.140625" style="71"/>
    <col min="523" max="523" width="9.7109375" style="71" customWidth="1"/>
    <col min="524" max="524" width="9.42578125" style="71" customWidth="1"/>
    <col min="525" max="525" width="9.85546875" style="71" customWidth="1"/>
    <col min="526" max="768" width="9.140625" style="71"/>
    <col min="769" max="769" width="5" style="71" customWidth="1"/>
    <col min="770" max="770" width="19.85546875" style="71" customWidth="1"/>
    <col min="771" max="771" width="9.7109375" style="71" customWidth="1"/>
    <col min="772" max="772" width="10.42578125" style="71" customWidth="1"/>
    <col min="773" max="773" width="12.7109375" style="71" customWidth="1"/>
    <col min="774" max="774" width="9.5703125" style="71" customWidth="1"/>
    <col min="775" max="775" width="11.85546875" style="71" customWidth="1"/>
    <col min="776" max="776" width="9.7109375" style="71" customWidth="1"/>
    <col min="777" max="777" width="10.5703125" style="71" customWidth="1"/>
    <col min="778" max="778" width="9.140625" style="71"/>
    <col min="779" max="779" width="9.7109375" style="71" customWidth="1"/>
    <col min="780" max="780" width="9.42578125" style="71" customWidth="1"/>
    <col min="781" max="781" width="9.85546875" style="71" customWidth="1"/>
    <col min="782" max="1024" width="9.140625" style="71"/>
    <col min="1025" max="1025" width="5" style="71" customWidth="1"/>
    <col min="1026" max="1026" width="19.85546875" style="71" customWidth="1"/>
    <col min="1027" max="1027" width="9.7109375" style="71" customWidth="1"/>
    <col min="1028" max="1028" width="10.42578125" style="71" customWidth="1"/>
    <col min="1029" max="1029" width="12.7109375" style="71" customWidth="1"/>
    <col min="1030" max="1030" width="9.5703125" style="71" customWidth="1"/>
    <col min="1031" max="1031" width="11.85546875" style="71" customWidth="1"/>
    <col min="1032" max="1032" width="9.7109375" style="71" customWidth="1"/>
    <col min="1033" max="1033" width="10.5703125" style="71" customWidth="1"/>
    <col min="1034" max="1034" width="9.140625" style="71"/>
    <col min="1035" max="1035" width="9.7109375" style="71" customWidth="1"/>
    <col min="1036" max="1036" width="9.42578125" style="71" customWidth="1"/>
    <col min="1037" max="1037" width="9.85546875" style="71" customWidth="1"/>
    <col min="1038" max="1280" width="9.140625" style="71"/>
    <col min="1281" max="1281" width="5" style="71" customWidth="1"/>
    <col min="1282" max="1282" width="19.85546875" style="71" customWidth="1"/>
    <col min="1283" max="1283" width="9.7109375" style="71" customWidth="1"/>
    <col min="1284" max="1284" width="10.42578125" style="71" customWidth="1"/>
    <col min="1285" max="1285" width="12.7109375" style="71" customWidth="1"/>
    <col min="1286" max="1286" width="9.5703125" style="71" customWidth="1"/>
    <col min="1287" max="1287" width="11.85546875" style="71" customWidth="1"/>
    <col min="1288" max="1288" width="9.7109375" style="71" customWidth="1"/>
    <col min="1289" max="1289" width="10.5703125" style="71" customWidth="1"/>
    <col min="1290" max="1290" width="9.140625" style="71"/>
    <col min="1291" max="1291" width="9.7109375" style="71" customWidth="1"/>
    <col min="1292" max="1292" width="9.42578125" style="71" customWidth="1"/>
    <col min="1293" max="1293" width="9.85546875" style="71" customWidth="1"/>
    <col min="1294" max="1536" width="9.140625" style="71"/>
    <col min="1537" max="1537" width="5" style="71" customWidth="1"/>
    <col min="1538" max="1538" width="19.85546875" style="71" customWidth="1"/>
    <col min="1539" max="1539" width="9.7109375" style="71" customWidth="1"/>
    <col min="1540" max="1540" width="10.42578125" style="71" customWidth="1"/>
    <col min="1541" max="1541" width="12.7109375" style="71" customWidth="1"/>
    <col min="1542" max="1542" width="9.5703125" style="71" customWidth="1"/>
    <col min="1543" max="1543" width="11.85546875" style="71" customWidth="1"/>
    <col min="1544" max="1544" width="9.7109375" style="71" customWidth="1"/>
    <col min="1545" max="1545" width="10.5703125" style="71" customWidth="1"/>
    <col min="1546" max="1546" width="9.140625" style="71"/>
    <col min="1547" max="1547" width="9.7109375" style="71" customWidth="1"/>
    <col min="1548" max="1548" width="9.42578125" style="71" customWidth="1"/>
    <col min="1549" max="1549" width="9.85546875" style="71" customWidth="1"/>
    <col min="1550" max="1792" width="9.140625" style="71"/>
    <col min="1793" max="1793" width="5" style="71" customWidth="1"/>
    <col min="1794" max="1794" width="19.85546875" style="71" customWidth="1"/>
    <col min="1795" max="1795" width="9.7109375" style="71" customWidth="1"/>
    <col min="1796" max="1796" width="10.42578125" style="71" customWidth="1"/>
    <col min="1797" max="1797" width="12.7109375" style="71" customWidth="1"/>
    <col min="1798" max="1798" width="9.5703125" style="71" customWidth="1"/>
    <col min="1799" max="1799" width="11.85546875" style="71" customWidth="1"/>
    <col min="1800" max="1800" width="9.7109375" style="71" customWidth="1"/>
    <col min="1801" max="1801" width="10.5703125" style="71" customWidth="1"/>
    <col min="1802" max="1802" width="9.140625" style="71"/>
    <col min="1803" max="1803" width="9.7109375" style="71" customWidth="1"/>
    <col min="1804" max="1804" width="9.42578125" style="71" customWidth="1"/>
    <col min="1805" max="1805" width="9.85546875" style="71" customWidth="1"/>
    <col min="1806" max="2048" width="9.140625" style="71"/>
    <col min="2049" max="2049" width="5" style="71" customWidth="1"/>
    <col min="2050" max="2050" width="19.85546875" style="71" customWidth="1"/>
    <col min="2051" max="2051" width="9.7109375" style="71" customWidth="1"/>
    <col min="2052" max="2052" width="10.42578125" style="71" customWidth="1"/>
    <col min="2053" max="2053" width="12.7109375" style="71" customWidth="1"/>
    <col min="2054" max="2054" width="9.5703125" style="71" customWidth="1"/>
    <col min="2055" max="2055" width="11.85546875" style="71" customWidth="1"/>
    <col min="2056" max="2056" width="9.7109375" style="71" customWidth="1"/>
    <col min="2057" max="2057" width="10.5703125" style="71" customWidth="1"/>
    <col min="2058" max="2058" width="9.140625" style="71"/>
    <col min="2059" max="2059" width="9.7109375" style="71" customWidth="1"/>
    <col min="2060" max="2060" width="9.42578125" style="71" customWidth="1"/>
    <col min="2061" max="2061" width="9.85546875" style="71" customWidth="1"/>
    <col min="2062" max="2304" width="9.140625" style="71"/>
    <col min="2305" max="2305" width="5" style="71" customWidth="1"/>
    <col min="2306" max="2306" width="19.85546875" style="71" customWidth="1"/>
    <col min="2307" max="2307" width="9.7109375" style="71" customWidth="1"/>
    <col min="2308" max="2308" width="10.42578125" style="71" customWidth="1"/>
    <col min="2309" max="2309" width="12.7109375" style="71" customWidth="1"/>
    <col min="2310" max="2310" width="9.5703125" style="71" customWidth="1"/>
    <col min="2311" max="2311" width="11.85546875" style="71" customWidth="1"/>
    <col min="2312" max="2312" width="9.7109375" style="71" customWidth="1"/>
    <col min="2313" max="2313" width="10.5703125" style="71" customWidth="1"/>
    <col min="2314" max="2314" width="9.140625" style="71"/>
    <col min="2315" max="2315" width="9.7109375" style="71" customWidth="1"/>
    <col min="2316" max="2316" width="9.42578125" style="71" customWidth="1"/>
    <col min="2317" max="2317" width="9.85546875" style="71" customWidth="1"/>
    <col min="2318" max="2560" width="9.140625" style="71"/>
    <col min="2561" max="2561" width="5" style="71" customWidth="1"/>
    <col min="2562" max="2562" width="19.85546875" style="71" customWidth="1"/>
    <col min="2563" max="2563" width="9.7109375" style="71" customWidth="1"/>
    <col min="2564" max="2564" width="10.42578125" style="71" customWidth="1"/>
    <col min="2565" max="2565" width="12.7109375" style="71" customWidth="1"/>
    <col min="2566" max="2566" width="9.5703125" style="71" customWidth="1"/>
    <col min="2567" max="2567" width="11.85546875" style="71" customWidth="1"/>
    <col min="2568" max="2568" width="9.7109375" style="71" customWidth="1"/>
    <col min="2569" max="2569" width="10.5703125" style="71" customWidth="1"/>
    <col min="2570" max="2570" width="9.140625" style="71"/>
    <col min="2571" max="2571" width="9.7109375" style="71" customWidth="1"/>
    <col min="2572" max="2572" width="9.42578125" style="71" customWidth="1"/>
    <col min="2573" max="2573" width="9.85546875" style="71" customWidth="1"/>
    <col min="2574" max="2816" width="9.140625" style="71"/>
    <col min="2817" max="2817" width="5" style="71" customWidth="1"/>
    <col min="2818" max="2818" width="19.85546875" style="71" customWidth="1"/>
    <col min="2819" max="2819" width="9.7109375" style="71" customWidth="1"/>
    <col min="2820" max="2820" width="10.42578125" style="71" customWidth="1"/>
    <col min="2821" max="2821" width="12.7109375" style="71" customWidth="1"/>
    <col min="2822" max="2822" width="9.5703125" style="71" customWidth="1"/>
    <col min="2823" max="2823" width="11.85546875" style="71" customWidth="1"/>
    <col min="2824" max="2824" width="9.7109375" style="71" customWidth="1"/>
    <col min="2825" max="2825" width="10.5703125" style="71" customWidth="1"/>
    <col min="2826" max="2826" width="9.140625" style="71"/>
    <col min="2827" max="2827" width="9.7109375" style="71" customWidth="1"/>
    <col min="2828" max="2828" width="9.42578125" style="71" customWidth="1"/>
    <col min="2829" max="2829" width="9.85546875" style="71" customWidth="1"/>
    <col min="2830" max="3072" width="9.140625" style="71"/>
    <col min="3073" max="3073" width="5" style="71" customWidth="1"/>
    <col min="3074" max="3074" width="19.85546875" style="71" customWidth="1"/>
    <col min="3075" max="3075" width="9.7109375" style="71" customWidth="1"/>
    <col min="3076" max="3076" width="10.42578125" style="71" customWidth="1"/>
    <col min="3077" max="3077" width="12.7109375" style="71" customWidth="1"/>
    <col min="3078" max="3078" width="9.5703125" style="71" customWidth="1"/>
    <col min="3079" max="3079" width="11.85546875" style="71" customWidth="1"/>
    <col min="3080" max="3080" width="9.7109375" style="71" customWidth="1"/>
    <col min="3081" max="3081" width="10.5703125" style="71" customWidth="1"/>
    <col min="3082" max="3082" width="9.140625" style="71"/>
    <col min="3083" max="3083" width="9.7109375" style="71" customWidth="1"/>
    <col min="3084" max="3084" width="9.42578125" style="71" customWidth="1"/>
    <col min="3085" max="3085" width="9.85546875" style="71" customWidth="1"/>
    <col min="3086" max="3328" width="9.140625" style="71"/>
    <col min="3329" max="3329" width="5" style="71" customWidth="1"/>
    <col min="3330" max="3330" width="19.85546875" style="71" customWidth="1"/>
    <col min="3331" max="3331" width="9.7109375" style="71" customWidth="1"/>
    <col min="3332" max="3332" width="10.42578125" style="71" customWidth="1"/>
    <col min="3333" max="3333" width="12.7109375" style="71" customWidth="1"/>
    <col min="3334" max="3334" width="9.5703125" style="71" customWidth="1"/>
    <col min="3335" max="3335" width="11.85546875" style="71" customWidth="1"/>
    <col min="3336" max="3336" width="9.7109375" style="71" customWidth="1"/>
    <col min="3337" max="3337" width="10.5703125" style="71" customWidth="1"/>
    <col min="3338" max="3338" width="9.140625" style="71"/>
    <col min="3339" max="3339" width="9.7109375" style="71" customWidth="1"/>
    <col min="3340" max="3340" width="9.42578125" style="71" customWidth="1"/>
    <col min="3341" max="3341" width="9.85546875" style="71" customWidth="1"/>
    <col min="3342" max="3584" width="9.140625" style="71"/>
    <col min="3585" max="3585" width="5" style="71" customWidth="1"/>
    <col min="3586" max="3586" width="19.85546875" style="71" customWidth="1"/>
    <col min="3587" max="3587" width="9.7109375" style="71" customWidth="1"/>
    <col min="3588" max="3588" width="10.42578125" style="71" customWidth="1"/>
    <col min="3589" max="3589" width="12.7109375" style="71" customWidth="1"/>
    <col min="3590" max="3590" width="9.5703125" style="71" customWidth="1"/>
    <col min="3591" max="3591" width="11.85546875" style="71" customWidth="1"/>
    <col min="3592" max="3592" width="9.7109375" style="71" customWidth="1"/>
    <col min="3593" max="3593" width="10.5703125" style="71" customWidth="1"/>
    <col min="3594" max="3594" width="9.140625" style="71"/>
    <col min="3595" max="3595" width="9.7109375" style="71" customWidth="1"/>
    <col min="3596" max="3596" width="9.42578125" style="71" customWidth="1"/>
    <col min="3597" max="3597" width="9.85546875" style="71" customWidth="1"/>
    <col min="3598" max="3840" width="9.140625" style="71"/>
    <col min="3841" max="3841" width="5" style="71" customWidth="1"/>
    <col min="3842" max="3842" width="19.85546875" style="71" customWidth="1"/>
    <col min="3843" max="3843" width="9.7109375" style="71" customWidth="1"/>
    <col min="3844" max="3844" width="10.42578125" style="71" customWidth="1"/>
    <col min="3845" max="3845" width="12.7109375" style="71" customWidth="1"/>
    <col min="3846" max="3846" width="9.5703125" style="71" customWidth="1"/>
    <col min="3847" max="3847" width="11.85546875" style="71" customWidth="1"/>
    <col min="3848" max="3848" width="9.7109375" style="71" customWidth="1"/>
    <col min="3849" max="3849" width="10.5703125" style="71" customWidth="1"/>
    <col min="3850" max="3850" width="9.140625" style="71"/>
    <col min="3851" max="3851" width="9.7109375" style="71" customWidth="1"/>
    <col min="3852" max="3852" width="9.42578125" style="71" customWidth="1"/>
    <col min="3853" max="3853" width="9.85546875" style="71" customWidth="1"/>
    <col min="3854" max="4096" width="9.140625" style="71"/>
    <col min="4097" max="4097" width="5" style="71" customWidth="1"/>
    <col min="4098" max="4098" width="19.85546875" style="71" customWidth="1"/>
    <col min="4099" max="4099" width="9.7109375" style="71" customWidth="1"/>
    <col min="4100" max="4100" width="10.42578125" style="71" customWidth="1"/>
    <col min="4101" max="4101" width="12.7109375" style="71" customWidth="1"/>
    <col min="4102" max="4102" width="9.5703125" style="71" customWidth="1"/>
    <col min="4103" max="4103" width="11.85546875" style="71" customWidth="1"/>
    <col min="4104" max="4104" width="9.7109375" style="71" customWidth="1"/>
    <col min="4105" max="4105" width="10.5703125" style="71" customWidth="1"/>
    <col min="4106" max="4106" width="9.140625" style="71"/>
    <col min="4107" max="4107" width="9.7109375" style="71" customWidth="1"/>
    <col min="4108" max="4108" width="9.42578125" style="71" customWidth="1"/>
    <col min="4109" max="4109" width="9.85546875" style="71" customWidth="1"/>
    <col min="4110" max="4352" width="9.140625" style="71"/>
    <col min="4353" max="4353" width="5" style="71" customWidth="1"/>
    <col min="4354" max="4354" width="19.85546875" style="71" customWidth="1"/>
    <col min="4355" max="4355" width="9.7109375" style="71" customWidth="1"/>
    <col min="4356" max="4356" width="10.42578125" style="71" customWidth="1"/>
    <col min="4357" max="4357" width="12.7109375" style="71" customWidth="1"/>
    <col min="4358" max="4358" width="9.5703125" style="71" customWidth="1"/>
    <col min="4359" max="4359" width="11.85546875" style="71" customWidth="1"/>
    <col min="4360" max="4360" width="9.7109375" style="71" customWidth="1"/>
    <col min="4361" max="4361" width="10.5703125" style="71" customWidth="1"/>
    <col min="4362" max="4362" width="9.140625" style="71"/>
    <col min="4363" max="4363" width="9.7109375" style="71" customWidth="1"/>
    <col min="4364" max="4364" width="9.42578125" style="71" customWidth="1"/>
    <col min="4365" max="4365" width="9.85546875" style="71" customWidth="1"/>
    <col min="4366" max="4608" width="9.140625" style="71"/>
    <col min="4609" max="4609" width="5" style="71" customWidth="1"/>
    <col min="4610" max="4610" width="19.85546875" style="71" customWidth="1"/>
    <col min="4611" max="4611" width="9.7109375" style="71" customWidth="1"/>
    <col min="4612" max="4612" width="10.42578125" style="71" customWidth="1"/>
    <col min="4613" max="4613" width="12.7109375" style="71" customWidth="1"/>
    <col min="4614" max="4614" width="9.5703125" style="71" customWidth="1"/>
    <col min="4615" max="4615" width="11.85546875" style="71" customWidth="1"/>
    <col min="4616" max="4616" width="9.7109375" style="71" customWidth="1"/>
    <col min="4617" max="4617" width="10.5703125" style="71" customWidth="1"/>
    <col min="4618" max="4618" width="9.140625" style="71"/>
    <col min="4619" max="4619" width="9.7109375" style="71" customWidth="1"/>
    <col min="4620" max="4620" width="9.42578125" style="71" customWidth="1"/>
    <col min="4621" max="4621" width="9.85546875" style="71" customWidth="1"/>
    <col min="4622" max="4864" width="9.140625" style="71"/>
    <col min="4865" max="4865" width="5" style="71" customWidth="1"/>
    <col min="4866" max="4866" width="19.85546875" style="71" customWidth="1"/>
    <col min="4867" max="4867" width="9.7109375" style="71" customWidth="1"/>
    <col min="4868" max="4868" width="10.42578125" style="71" customWidth="1"/>
    <col min="4869" max="4869" width="12.7109375" style="71" customWidth="1"/>
    <col min="4870" max="4870" width="9.5703125" style="71" customWidth="1"/>
    <col min="4871" max="4871" width="11.85546875" style="71" customWidth="1"/>
    <col min="4872" max="4872" width="9.7109375" style="71" customWidth="1"/>
    <col min="4873" max="4873" width="10.5703125" style="71" customWidth="1"/>
    <col min="4874" max="4874" width="9.140625" style="71"/>
    <col min="4875" max="4875" width="9.7109375" style="71" customWidth="1"/>
    <col min="4876" max="4876" width="9.42578125" style="71" customWidth="1"/>
    <col min="4877" max="4877" width="9.85546875" style="71" customWidth="1"/>
    <col min="4878" max="5120" width="9.140625" style="71"/>
    <col min="5121" max="5121" width="5" style="71" customWidth="1"/>
    <col min="5122" max="5122" width="19.85546875" style="71" customWidth="1"/>
    <col min="5123" max="5123" width="9.7109375" style="71" customWidth="1"/>
    <col min="5124" max="5124" width="10.42578125" style="71" customWidth="1"/>
    <col min="5125" max="5125" width="12.7109375" style="71" customWidth="1"/>
    <col min="5126" max="5126" width="9.5703125" style="71" customWidth="1"/>
    <col min="5127" max="5127" width="11.85546875" style="71" customWidth="1"/>
    <col min="5128" max="5128" width="9.7109375" style="71" customWidth="1"/>
    <col min="5129" max="5129" width="10.5703125" style="71" customWidth="1"/>
    <col min="5130" max="5130" width="9.140625" style="71"/>
    <col min="5131" max="5131" width="9.7109375" style="71" customWidth="1"/>
    <col min="5132" max="5132" width="9.42578125" style="71" customWidth="1"/>
    <col min="5133" max="5133" width="9.85546875" style="71" customWidth="1"/>
    <col min="5134" max="5376" width="9.140625" style="71"/>
    <col min="5377" max="5377" width="5" style="71" customWidth="1"/>
    <col min="5378" max="5378" width="19.85546875" style="71" customWidth="1"/>
    <col min="5379" max="5379" width="9.7109375" style="71" customWidth="1"/>
    <col min="5380" max="5380" width="10.42578125" style="71" customWidth="1"/>
    <col min="5381" max="5381" width="12.7109375" style="71" customWidth="1"/>
    <col min="5382" max="5382" width="9.5703125" style="71" customWidth="1"/>
    <col min="5383" max="5383" width="11.85546875" style="71" customWidth="1"/>
    <col min="5384" max="5384" width="9.7109375" style="71" customWidth="1"/>
    <col min="5385" max="5385" width="10.5703125" style="71" customWidth="1"/>
    <col min="5386" max="5386" width="9.140625" style="71"/>
    <col min="5387" max="5387" width="9.7109375" style="71" customWidth="1"/>
    <col min="5388" max="5388" width="9.42578125" style="71" customWidth="1"/>
    <col min="5389" max="5389" width="9.85546875" style="71" customWidth="1"/>
    <col min="5390" max="5632" width="9.140625" style="71"/>
    <col min="5633" max="5633" width="5" style="71" customWidth="1"/>
    <col min="5634" max="5634" width="19.85546875" style="71" customWidth="1"/>
    <col min="5635" max="5635" width="9.7109375" style="71" customWidth="1"/>
    <col min="5636" max="5636" width="10.42578125" style="71" customWidth="1"/>
    <col min="5637" max="5637" width="12.7109375" style="71" customWidth="1"/>
    <col min="5638" max="5638" width="9.5703125" style="71" customWidth="1"/>
    <col min="5639" max="5639" width="11.85546875" style="71" customWidth="1"/>
    <col min="5640" max="5640" width="9.7109375" style="71" customWidth="1"/>
    <col min="5641" max="5641" width="10.5703125" style="71" customWidth="1"/>
    <col min="5642" max="5642" width="9.140625" style="71"/>
    <col min="5643" max="5643" width="9.7109375" style="71" customWidth="1"/>
    <col min="5644" max="5644" width="9.42578125" style="71" customWidth="1"/>
    <col min="5645" max="5645" width="9.85546875" style="71" customWidth="1"/>
    <col min="5646" max="5888" width="9.140625" style="71"/>
    <col min="5889" max="5889" width="5" style="71" customWidth="1"/>
    <col min="5890" max="5890" width="19.85546875" style="71" customWidth="1"/>
    <col min="5891" max="5891" width="9.7109375" style="71" customWidth="1"/>
    <col min="5892" max="5892" width="10.42578125" style="71" customWidth="1"/>
    <col min="5893" max="5893" width="12.7109375" style="71" customWidth="1"/>
    <col min="5894" max="5894" width="9.5703125" style="71" customWidth="1"/>
    <col min="5895" max="5895" width="11.85546875" style="71" customWidth="1"/>
    <col min="5896" max="5896" width="9.7109375" style="71" customWidth="1"/>
    <col min="5897" max="5897" width="10.5703125" style="71" customWidth="1"/>
    <col min="5898" max="5898" width="9.140625" style="71"/>
    <col min="5899" max="5899" width="9.7109375" style="71" customWidth="1"/>
    <col min="5900" max="5900" width="9.42578125" style="71" customWidth="1"/>
    <col min="5901" max="5901" width="9.85546875" style="71" customWidth="1"/>
    <col min="5902" max="6144" width="9.140625" style="71"/>
    <col min="6145" max="6145" width="5" style="71" customWidth="1"/>
    <col min="6146" max="6146" width="19.85546875" style="71" customWidth="1"/>
    <col min="6147" max="6147" width="9.7109375" style="71" customWidth="1"/>
    <col min="6148" max="6148" width="10.42578125" style="71" customWidth="1"/>
    <col min="6149" max="6149" width="12.7109375" style="71" customWidth="1"/>
    <col min="6150" max="6150" width="9.5703125" style="71" customWidth="1"/>
    <col min="6151" max="6151" width="11.85546875" style="71" customWidth="1"/>
    <col min="6152" max="6152" width="9.7109375" style="71" customWidth="1"/>
    <col min="6153" max="6153" width="10.5703125" style="71" customWidth="1"/>
    <col min="6154" max="6154" width="9.140625" style="71"/>
    <col min="6155" max="6155" width="9.7109375" style="71" customWidth="1"/>
    <col min="6156" max="6156" width="9.42578125" style="71" customWidth="1"/>
    <col min="6157" max="6157" width="9.85546875" style="71" customWidth="1"/>
    <col min="6158" max="6400" width="9.140625" style="71"/>
    <col min="6401" max="6401" width="5" style="71" customWidth="1"/>
    <col min="6402" max="6402" width="19.85546875" style="71" customWidth="1"/>
    <col min="6403" max="6403" width="9.7109375" style="71" customWidth="1"/>
    <col min="6404" max="6404" width="10.42578125" style="71" customWidth="1"/>
    <col min="6405" max="6405" width="12.7109375" style="71" customWidth="1"/>
    <col min="6406" max="6406" width="9.5703125" style="71" customWidth="1"/>
    <col min="6407" max="6407" width="11.85546875" style="71" customWidth="1"/>
    <col min="6408" max="6408" width="9.7109375" style="71" customWidth="1"/>
    <col min="6409" max="6409" width="10.5703125" style="71" customWidth="1"/>
    <col min="6410" max="6410" width="9.140625" style="71"/>
    <col min="6411" max="6411" width="9.7109375" style="71" customWidth="1"/>
    <col min="6412" max="6412" width="9.42578125" style="71" customWidth="1"/>
    <col min="6413" max="6413" width="9.85546875" style="71" customWidth="1"/>
    <col min="6414" max="6656" width="9.140625" style="71"/>
    <col min="6657" max="6657" width="5" style="71" customWidth="1"/>
    <col min="6658" max="6658" width="19.85546875" style="71" customWidth="1"/>
    <col min="6659" max="6659" width="9.7109375" style="71" customWidth="1"/>
    <col min="6660" max="6660" width="10.42578125" style="71" customWidth="1"/>
    <col min="6661" max="6661" width="12.7109375" style="71" customWidth="1"/>
    <col min="6662" max="6662" width="9.5703125" style="71" customWidth="1"/>
    <col min="6663" max="6663" width="11.85546875" style="71" customWidth="1"/>
    <col min="6664" max="6664" width="9.7109375" style="71" customWidth="1"/>
    <col min="6665" max="6665" width="10.5703125" style="71" customWidth="1"/>
    <col min="6666" max="6666" width="9.140625" style="71"/>
    <col min="6667" max="6667" width="9.7109375" style="71" customWidth="1"/>
    <col min="6668" max="6668" width="9.42578125" style="71" customWidth="1"/>
    <col min="6669" max="6669" width="9.85546875" style="71" customWidth="1"/>
    <col min="6670" max="6912" width="9.140625" style="71"/>
    <col min="6913" max="6913" width="5" style="71" customWidth="1"/>
    <col min="6914" max="6914" width="19.85546875" style="71" customWidth="1"/>
    <col min="6915" max="6915" width="9.7109375" style="71" customWidth="1"/>
    <col min="6916" max="6916" width="10.42578125" style="71" customWidth="1"/>
    <col min="6917" max="6917" width="12.7109375" style="71" customWidth="1"/>
    <col min="6918" max="6918" width="9.5703125" style="71" customWidth="1"/>
    <col min="6919" max="6919" width="11.85546875" style="71" customWidth="1"/>
    <col min="6920" max="6920" width="9.7109375" style="71" customWidth="1"/>
    <col min="6921" max="6921" width="10.5703125" style="71" customWidth="1"/>
    <col min="6922" max="6922" width="9.140625" style="71"/>
    <col min="6923" max="6923" width="9.7109375" style="71" customWidth="1"/>
    <col min="6924" max="6924" width="9.42578125" style="71" customWidth="1"/>
    <col min="6925" max="6925" width="9.85546875" style="71" customWidth="1"/>
    <col min="6926" max="7168" width="9.140625" style="71"/>
    <col min="7169" max="7169" width="5" style="71" customWidth="1"/>
    <col min="7170" max="7170" width="19.85546875" style="71" customWidth="1"/>
    <col min="7171" max="7171" width="9.7109375" style="71" customWidth="1"/>
    <col min="7172" max="7172" width="10.42578125" style="71" customWidth="1"/>
    <col min="7173" max="7173" width="12.7109375" style="71" customWidth="1"/>
    <col min="7174" max="7174" width="9.5703125" style="71" customWidth="1"/>
    <col min="7175" max="7175" width="11.85546875" style="71" customWidth="1"/>
    <col min="7176" max="7176" width="9.7109375" style="71" customWidth="1"/>
    <col min="7177" max="7177" width="10.5703125" style="71" customWidth="1"/>
    <col min="7178" max="7178" width="9.140625" style="71"/>
    <col min="7179" max="7179" width="9.7109375" style="71" customWidth="1"/>
    <col min="7180" max="7180" width="9.42578125" style="71" customWidth="1"/>
    <col min="7181" max="7181" width="9.85546875" style="71" customWidth="1"/>
    <col min="7182" max="7424" width="9.140625" style="71"/>
    <col min="7425" max="7425" width="5" style="71" customWidth="1"/>
    <col min="7426" max="7426" width="19.85546875" style="71" customWidth="1"/>
    <col min="7427" max="7427" width="9.7109375" style="71" customWidth="1"/>
    <col min="7428" max="7428" width="10.42578125" style="71" customWidth="1"/>
    <col min="7429" max="7429" width="12.7109375" style="71" customWidth="1"/>
    <col min="7430" max="7430" width="9.5703125" style="71" customWidth="1"/>
    <col min="7431" max="7431" width="11.85546875" style="71" customWidth="1"/>
    <col min="7432" max="7432" width="9.7109375" style="71" customWidth="1"/>
    <col min="7433" max="7433" width="10.5703125" style="71" customWidth="1"/>
    <col min="7434" max="7434" width="9.140625" style="71"/>
    <col min="7435" max="7435" width="9.7109375" style="71" customWidth="1"/>
    <col min="7436" max="7436" width="9.42578125" style="71" customWidth="1"/>
    <col min="7437" max="7437" width="9.85546875" style="71" customWidth="1"/>
    <col min="7438" max="7680" width="9.140625" style="71"/>
    <col min="7681" max="7681" width="5" style="71" customWidth="1"/>
    <col min="7682" max="7682" width="19.85546875" style="71" customWidth="1"/>
    <col min="7683" max="7683" width="9.7109375" style="71" customWidth="1"/>
    <col min="7684" max="7684" width="10.42578125" style="71" customWidth="1"/>
    <col min="7685" max="7685" width="12.7109375" style="71" customWidth="1"/>
    <col min="7686" max="7686" width="9.5703125" style="71" customWidth="1"/>
    <col min="7687" max="7687" width="11.85546875" style="71" customWidth="1"/>
    <col min="7688" max="7688" width="9.7109375" style="71" customWidth="1"/>
    <col min="7689" max="7689" width="10.5703125" style="71" customWidth="1"/>
    <col min="7690" max="7690" width="9.140625" style="71"/>
    <col min="7691" max="7691" width="9.7109375" style="71" customWidth="1"/>
    <col min="7692" max="7692" width="9.42578125" style="71" customWidth="1"/>
    <col min="7693" max="7693" width="9.85546875" style="71" customWidth="1"/>
    <col min="7694" max="7936" width="9.140625" style="71"/>
    <col min="7937" max="7937" width="5" style="71" customWidth="1"/>
    <col min="7938" max="7938" width="19.85546875" style="71" customWidth="1"/>
    <col min="7939" max="7939" width="9.7109375" style="71" customWidth="1"/>
    <col min="7940" max="7940" width="10.42578125" style="71" customWidth="1"/>
    <col min="7941" max="7941" width="12.7109375" style="71" customWidth="1"/>
    <col min="7942" max="7942" width="9.5703125" style="71" customWidth="1"/>
    <col min="7943" max="7943" width="11.85546875" style="71" customWidth="1"/>
    <col min="7944" max="7944" width="9.7109375" style="71" customWidth="1"/>
    <col min="7945" max="7945" width="10.5703125" style="71" customWidth="1"/>
    <col min="7946" max="7946" width="9.140625" style="71"/>
    <col min="7947" max="7947" width="9.7109375" style="71" customWidth="1"/>
    <col min="7948" max="7948" width="9.42578125" style="71" customWidth="1"/>
    <col min="7949" max="7949" width="9.85546875" style="71" customWidth="1"/>
    <col min="7950" max="8192" width="9.140625" style="71"/>
    <col min="8193" max="8193" width="5" style="71" customWidth="1"/>
    <col min="8194" max="8194" width="19.85546875" style="71" customWidth="1"/>
    <col min="8195" max="8195" width="9.7109375" style="71" customWidth="1"/>
    <col min="8196" max="8196" width="10.42578125" style="71" customWidth="1"/>
    <col min="8197" max="8197" width="12.7109375" style="71" customWidth="1"/>
    <col min="8198" max="8198" width="9.5703125" style="71" customWidth="1"/>
    <col min="8199" max="8199" width="11.85546875" style="71" customWidth="1"/>
    <col min="8200" max="8200" width="9.7109375" style="71" customWidth="1"/>
    <col min="8201" max="8201" width="10.5703125" style="71" customWidth="1"/>
    <col min="8202" max="8202" width="9.140625" style="71"/>
    <col min="8203" max="8203" width="9.7109375" style="71" customWidth="1"/>
    <col min="8204" max="8204" width="9.42578125" style="71" customWidth="1"/>
    <col min="8205" max="8205" width="9.85546875" style="71" customWidth="1"/>
    <col min="8206" max="8448" width="9.140625" style="71"/>
    <col min="8449" max="8449" width="5" style="71" customWidth="1"/>
    <col min="8450" max="8450" width="19.85546875" style="71" customWidth="1"/>
    <col min="8451" max="8451" width="9.7109375" style="71" customWidth="1"/>
    <col min="8452" max="8452" width="10.42578125" style="71" customWidth="1"/>
    <col min="8453" max="8453" width="12.7109375" style="71" customWidth="1"/>
    <col min="8454" max="8454" width="9.5703125" style="71" customWidth="1"/>
    <col min="8455" max="8455" width="11.85546875" style="71" customWidth="1"/>
    <col min="8456" max="8456" width="9.7109375" style="71" customWidth="1"/>
    <col min="8457" max="8457" width="10.5703125" style="71" customWidth="1"/>
    <col min="8458" max="8458" width="9.140625" style="71"/>
    <col min="8459" max="8459" width="9.7109375" style="71" customWidth="1"/>
    <col min="8460" max="8460" width="9.42578125" style="71" customWidth="1"/>
    <col min="8461" max="8461" width="9.85546875" style="71" customWidth="1"/>
    <col min="8462" max="8704" width="9.140625" style="71"/>
    <col min="8705" max="8705" width="5" style="71" customWidth="1"/>
    <col min="8706" max="8706" width="19.85546875" style="71" customWidth="1"/>
    <col min="8707" max="8707" width="9.7109375" style="71" customWidth="1"/>
    <col min="8708" max="8708" width="10.42578125" style="71" customWidth="1"/>
    <col min="8709" max="8709" width="12.7109375" style="71" customWidth="1"/>
    <col min="8710" max="8710" width="9.5703125" style="71" customWidth="1"/>
    <col min="8711" max="8711" width="11.85546875" style="71" customWidth="1"/>
    <col min="8712" max="8712" width="9.7109375" style="71" customWidth="1"/>
    <col min="8713" max="8713" width="10.5703125" style="71" customWidth="1"/>
    <col min="8714" max="8714" width="9.140625" style="71"/>
    <col min="8715" max="8715" width="9.7109375" style="71" customWidth="1"/>
    <col min="8716" max="8716" width="9.42578125" style="71" customWidth="1"/>
    <col min="8717" max="8717" width="9.85546875" style="71" customWidth="1"/>
    <col min="8718" max="8960" width="9.140625" style="71"/>
    <col min="8961" max="8961" width="5" style="71" customWidth="1"/>
    <col min="8962" max="8962" width="19.85546875" style="71" customWidth="1"/>
    <col min="8963" max="8963" width="9.7109375" style="71" customWidth="1"/>
    <col min="8964" max="8964" width="10.42578125" style="71" customWidth="1"/>
    <col min="8965" max="8965" width="12.7109375" style="71" customWidth="1"/>
    <col min="8966" max="8966" width="9.5703125" style="71" customWidth="1"/>
    <col min="8967" max="8967" width="11.85546875" style="71" customWidth="1"/>
    <col min="8968" max="8968" width="9.7109375" style="71" customWidth="1"/>
    <col min="8969" max="8969" width="10.5703125" style="71" customWidth="1"/>
    <col min="8970" max="8970" width="9.140625" style="71"/>
    <col min="8971" max="8971" width="9.7109375" style="71" customWidth="1"/>
    <col min="8972" max="8972" width="9.42578125" style="71" customWidth="1"/>
    <col min="8973" max="8973" width="9.85546875" style="71" customWidth="1"/>
    <col min="8974" max="9216" width="9.140625" style="71"/>
    <col min="9217" max="9217" width="5" style="71" customWidth="1"/>
    <col min="9218" max="9218" width="19.85546875" style="71" customWidth="1"/>
    <col min="9219" max="9219" width="9.7109375" style="71" customWidth="1"/>
    <col min="9220" max="9220" width="10.42578125" style="71" customWidth="1"/>
    <col min="9221" max="9221" width="12.7109375" style="71" customWidth="1"/>
    <col min="9222" max="9222" width="9.5703125" style="71" customWidth="1"/>
    <col min="9223" max="9223" width="11.85546875" style="71" customWidth="1"/>
    <col min="9224" max="9224" width="9.7109375" style="71" customWidth="1"/>
    <col min="9225" max="9225" width="10.5703125" style="71" customWidth="1"/>
    <col min="9226" max="9226" width="9.140625" style="71"/>
    <col min="9227" max="9227" width="9.7109375" style="71" customWidth="1"/>
    <col min="9228" max="9228" width="9.42578125" style="71" customWidth="1"/>
    <col min="9229" max="9229" width="9.85546875" style="71" customWidth="1"/>
    <col min="9230" max="9472" width="9.140625" style="71"/>
    <col min="9473" max="9473" width="5" style="71" customWidth="1"/>
    <col min="9474" max="9474" width="19.85546875" style="71" customWidth="1"/>
    <col min="9475" max="9475" width="9.7109375" style="71" customWidth="1"/>
    <col min="9476" max="9476" width="10.42578125" style="71" customWidth="1"/>
    <col min="9477" max="9477" width="12.7109375" style="71" customWidth="1"/>
    <col min="9478" max="9478" width="9.5703125" style="71" customWidth="1"/>
    <col min="9479" max="9479" width="11.85546875" style="71" customWidth="1"/>
    <col min="9480" max="9480" width="9.7109375" style="71" customWidth="1"/>
    <col min="9481" max="9481" width="10.5703125" style="71" customWidth="1"/>
    <col min="9482" max="9482" width="9.140625" style="71"/>
    <col min="9483" max="9483" width="9.7109375" style="71" customWidth="1"/>
    <col min="9484" max="9484" width="9.42578125" style="71" customWidth="1"/>
    <col min="9485" max="9485" width="9.85546875" style="71" customWidth="1"/>
    <col min="9486" max="9728" width="9.140625" style="71"/>
    <col min="9729" max="9729" width="5" style="71" customWidth="1"/>
    <col min="9730" max="9730" width="19.85546875" style="71" customWidth="1"/>
    <col min="9731" max="9731" width="9.7109375" style="71" customWidth="1"/>
    <col min="9732" max="9732" width="10.42578125" style="71" customWidth="1"/>
    <col min="9733" max="9733" width="12.7109375" style="71" customWidth="1"/>
    <col min="9734" max="9734" width="9.5703125" style="71" customWidth="1"/>
    <col min="9735" max="9735" width="11.85546875" style="71" customWidth="1"/>
    <col min="9736" max="9736" width="9.7109375" style="71" customWidth="1"/>
    <col min="9737" max="9737" width="10.5703125" style="71" customWidth="1"/>
    <col min="9738" max="9738" width="9.140625" style="71"/>
    <col min="9739" max="9739" width="9.7109375" style="71" customWidth="1"/>
    <col min="9740" max="9740" width="9.42578125" style="71" customWidth="1"/>
    <col min="9741" max="9741" width="9.85546875" style="71" customWidth="1"/>
    <col min="9742" max="9984" width="9.140625" style="71"/>
    <col min="9985" max="9985" width="5" style="71" customWidth="1"/>
    <col min="9986" max="9986" width="19.85546875" style="71" customWidth="1"/>
    <col min="9987" max="9987" width="9.7109375" style="71" customWidth="1"/>
    <col min="9988" max="9988" width="10.42578125" style="71" customWidth="1"/>
    <col min="9989" max="9989" width="12.7109375" style="71" customWidth="1"/>
    <col min="9990" max="9990" width="9.5703125" style="71" customWidth="1"/>
    <col min="9991" max="9991" width="11.85546875" style="71" customWidth="1"/>
    <col min="9992" max="9992" width="9.7109375" style="71" customWidth="1"/>
    <col min="9993" max="9993" width="10.5703125" style="71" customWidth="1"/>
    <col min="9994" max="9994" width="9.140625" style="71"/>
    <col min="9995" max="9995" width="9.7109375" style="71" customWidth="1"/>
    <col min="9996" max="9996" width="9.42578125" style="71" customWidth="1"/>
    <col min="9997" max="9997" width="9.85546875" style="71" customWidth="1"/>
    <col min="9998" max="10240" width="9.140625" style="71"/>
    <col min="10241" max="10241" width="5" style="71" customWidth="1"/>
    <col min="10242" max="10242" width="19.85546875" style="71" customWidth="1"/>
    <col min="10243" max="10243" width="9.7109375" style="71" customWidth="1"/>
    <col min="10244" max="10244" width="10.42578125" style="71" customWidth="1"/>
    <col min="10245" max="10245" width="12.7109375" style="71" customWidth="1"/>
    <col min="10246" max="10246" width="9.5703125" style="71" customWidth="1"/>
    <col min="10247" max="10247" width="11.85546875" style="71" customWidth="1"/>
    <col min="10248" max="10248" width="9.7109375" style="71" customWidth="1"/>
    <col min="10249" max="10249" width="10.5703125" style="71" customWidth="1"/>
    <col min="10250" max="10250" width="9.140625" style="71"/>
    <col min="10251" max="10251" width="9.7109375" style="71" customWidth="1"/>
    <col min="10252" max="10252" width="9.42578125" style="71" customWidth="1"/>
    <col min="10253" max="10253" width="9.85546875" style="71" customWidth="1"/>
    <col min="10254" max="10496" width="9.140625" style="71"/>
    <col min="10497" max="10497" width="5" style="71" customWidth="1"/>
    <col min="10498" max="10498" width="19.85546875" style="71" customWidth="1"/>
    <col min="10499" max="10499" width="9.7109375" style="71" customWidth="1"/>
    <col min="10500" max="10500" width="10.42578125" style="71" customWidth="1"/>
    <col min="10501" max="10501" width="12.7109375" style="71" customWidth="1"/>
    <col min="10502" max="10502" width="9.5703125" style="71" customWidth="1"/>
    <col min="10503" max="10503" width="11.85546875" style="71" customWidth="1"/>
    <col min="10504" max="10504" width="9.7109375" style="71" customWidth="1"/>
    <col min="10505" max="10505" width="10.5703125" style="71" customWidth="1"/>
    <col min="10506" max="10506" width="9.140625" style="71"/>
    <col min="10507" max="10507" width="9.7109375" style="71" customWidth="1"/>
    <col min="10508" max="10508" width="9.42578125" style="71" customWidth="1"/>
    <col min="10509" max="10509" width="9.85546875" style="71" customWidth="1"/>
    <col min="10510" max="10752" width="9.140625" style="71"/>
    <col min="10753" max="10753" width="5" style="71" customWidth="1"/>
    <col min="10754" max="10754" width="19.85546875" style="71" customWidth="1"/>
    <col min="10755" max="10755" width="9.7109375" style="71" customWidth="1"/>
    <col min="10756" max="10756" width="10.42578125" style="71" customWidth="1"/>
    <col min="10757" max="10757" width="12.7109375" style="71" customWidth="1"/>
    <col min="10758" max="10758" width="9.5703125" style="71" customWidth="1"/>
    <col min="10759" max="10759" width="11.85546875" style="71" customWidth="1"/>
    <col min="10760" max="10760" width="9.7109375" style="71" customWidth="1"/>
    <col min="10761" max="10761" width="10.5703125" style="71" customWidth="1"/>
    <col min="10762" max="10762" width="9.140625" style="71"/>
    <col min="10763" max="10763" width="9.7109375" style="71" customWidth="1"/>
    <col min="10764" max="10764" width="9.42578125" style="71" customWidth="1"/>
    <col min="10765" max="10765" width="9.85546875" style="71" customWidth="1"/>
    <col min="10766" max="11008" width="9.140625" style="71"/>
    <col min="11009" max="11009" width="5" style="71" customWidth="1"/>
    <col min="11010" max="11010" width="19.85546875" style="71" customWidth="1"/>
    <col min="11011" max="11011" width="9.7109375" style="71" customWidth="1"/>
    <col min="11012" max="11012" width="10.42578125" style="71" customWidth="1"/>
    <col min="11013" max="11013" width="12.7109375" style="71" customWidth="1"/>
    <col min="11014" max="11014" width="9.5703125" style="71" customWidth="1"/>
    <col min="11015" max="11015" width="11.85546875" style="71" customWidth="1"/>
    <col min="11016" max="11016" width="9.7109375" style="71" customWidth="1"/>
    <col min="11017" max="11017" width="10.5703125" style="71" customWidth="1"/>
    <col min="11018" max="11018" width="9.140625" style="71"/>
    <col min="11019" max="11019" width="9.7109375" style="71" customWidth="1"/>
    <col min="11020" max="11020" width="9.42578125" style="71" customWidth="1"/>
    <col min="11021" max="11021" width="9.85546875" style="71" customWidth="1"/>
    <col min="11022" max="11264" width="9.140625" style="71"/>
    <col min="11265" max="11265" width="5" style="71" customWidth="1"/>
    <col min="11266" max="11266" width="19.85546875" style="71" customWidth="1"/>
    <col min="11267" max="11267" width="9.7109375" style="71" customWidth="1"/>
    <col min="11268" max="11268" width="10.42578125" style="71" customWidth="1"/>
    <col min="11269" max="11269" width="12.7109375" style="71" customWidth="1"/>
    <col min="11270" max="11270" width="9.5703125" style="71" customWidth="1"/>
    <col min="11271" max="11271" width="11.85546875" style="71" customWidth="1"/>
    <col min="11272" max="11272" width="9.7109375" style="71" customWidth="1"/>
    <col min="11273" max="11273" width="10.5703125" style="71" customWidth="1"/>
    <col min="11274" max="11274" width="9.140625" style="71"/>
    <col min="11275" max="11275" width="9.7109375" style="71" customWidth="1"/>
    <col min="11276" max="11276" width="9.42578125" style="71" customWidth="1"/>
    <col min="11277" max="11277" width="9.85546875" style="71" customWidth="1"/>
    <col min="11278" max="11520" width="9.140625" style="71"/>
    <col min="11521" max="11521" width="5" style="71" customWidth="1"/>
    <col min="11522" max="11522" width="19.85546875" style="71" customWidth="1"/>
    <col min="11523" max="11523" width="9.7109375" style="71" customWidth="1"/>
    <col min="11524" max="11524" width="10.42578125" style="71" customWidth="1"/>
    <col min="11525" max="11525" width="12.7109375" style="71" customWidth="1"/>
    <col min="11526" max="11526" width="9.5703125" style="71" customWidth="1"/>
    <col min="11527" max="11527" width="11.85546875" style="71" customWidth="1"/>
    <col min="11528" max="11528" width="9.7109375" style="71" customWidth="1"/>
    <col min="11529" max="11529" width="10.5703125" style="71" customWidth="1"/>
    <col min="11530" max="11530" width="9.140625" style="71"/>
    <col min="11531" max="11531" width="9.7109375" style="71" customWidth="1"/>
    <col min="11532" max="11532" width="9.42578125" style="71" customWidth="1"/>
    <col min="11533" max="11533" width="9.85546875" style="71" customWidth="1"/>
    <col min="11534" max="11776" width="9.140625" style="71"/>
    <col min="11777" max="11777" width="5" style="71" customWidth="1"/>
    <col min="11778" max="11778" width="19.85546875" style="71" customWidth="1"/>
    <col min="11779" max="11779" width="9.7109375" style="71" customWidth="1"/>
    <col min="11780" max="11780" width="10.42578125" style="71" customWidth="1"/>
    <col min="11781" max="11781" width="12.7109375" style="71" customWidth="1"/>
    <col min="11782" max="11782" width="9.5703125" style="71" customWidth="1"/>
    <col min="11783" max="11783" width="11.85546875" style="71" customWidth="1"/>
    <col min="11784" max="11784" width="9.7109375" style="71" customWidth="1"/>
    <col min="11785" max="11785" width="10.5703125" style="71" customWidth="1"/>
    <col min="11786" max="11786" width="9.140625" style="71"/>
    <col min="11787" max="11787" width="9.7109375" style="71" customWidth="1"/>
    <col min="11788" max="11788" width="9.42578125" style="71" customWidth="1"/>
    <col min="11789" max="11789" width="9.85546875" style="71" customWidth="1"/>
    <col min="11790" max="12032" width="9.140625" style="71"/>
    <col min="12033" max="12033" width="5" style="71" customWidth="1"/>
    <col min="12034" max="12034" width="19.85546875" style="71" customWidth="1"/>
    <col min="12035" max="12035" width="9.7109375" style="71" customWidth="1"/>
    <col min="12036" max="12036" width="10.42578125" style="71" customWidth="1"/>
    <col min="12037" max="12037" width="12.7109375" style="71" customWidth="1"/>
    <col min="12038" max="12038" width="9.5703125" style="71" customWidth="1"/>
    <col min="12039" max="12039" width="11.85546875" style="71" customWidth="1"/>
    <col min="12040" max="12040" width="9.7109375" style="71" customWidth="1"/>
    <col min="12041" max="12041" width="10.5703125" style="71" customWidth="1"/>
    <col min="12042" max="12042" width="9.140625" style="71"/>
    <col min="12043" max="12043" width="9.7109375" style="71" customWidth="1"/>
    <col min="12044" max="12044" width="9.42578125" style="71" customWidth="1"/>
    <col min="12045" max="12045" width="9.85546875" style="71" customWidth="1"/>
    <col min="12046" max="12288" width="9.140625" style="71"/>
    <col min="12289" max="12289" width="5" style="71" customWidth="1"/>
    <col min="12290" max="12290" width="19.85546875" style="71" customWidth="1"/>
    <col min="12291" max="12291" width="9.7109375" style="71" customWidth="1"/>
    <col min="12292" max="12292" width="10.42578125" style="71" customWidth="1"/>
    <col min="12293" max="12293" width="12.7109375" style="71" customWidth="1"/>
    <col min="12294" max="12294" width="9.5703125" style="71" customWidth="1"/>
    <col min="12295" max="12295" width="11.85546875" style="71" customWidth="1"/>
    <col min="12296" max="12296" width="9.7109375" style="71" customWidth="1"/>
    <col min="12297" max="12297" width="10.5703125" style="71" customWidth="1"/>
    <col min="12298" max="12298" width="9.140625" style="71"/>
    <col min="12299" max="12299" width="9.7109375" style="71" customWidth="1"/>
    <col min="12300" max="12300" width="9.42578125" style="71" customWidth="1"/>
    <col min="12301" max="12301" width="9.85546875" style="71" customWidth="1"/>
    <col min="12302" max="12544" width="9.140625" style="71"/>
    <col min="12545" max="12545" width="5" style="71" customWidth="1"/>
    <col min="12546" max="12546" width="19.85546875" style="71" customWidth="1"/>
    <col min="12547" max="12547" width="9.7109375" style="71" customWidth="1"/>
    <col min="12548" max="12548" width="10.42578125" style="71" customWidth="1"/>
    <col min="12549" max="12549" width="12.7109375" style="71" customWidth="1"/>
    <col min="12550" max="12550" width="9.5703125" style="71" customWidth="1"/>
    <col min="12551" max="12551" width="11.85546875" style="71" customWidth="1"/>
    <col min="12552" max="12552" width="9.7109375" style="71" customWidth="1"/>
    <col min="12553" max="12553" width="10.5703125" style="71" customWidth="1"/>
    <col min="12554" max="12554" width="9.140625" style="71"/>
    <col min="12555" max="12555" width="9.7109375" style="71" customWidth="1"/>
    <col min="12556" max="12556" width="9.42578125" style="71" customWidth="1"/>
    <col min="12557" max="12557" width="9.85546875" style="71" customWidth="1"/>
    <col min="12558" max="12800" width="9.140625" style="71"/>
    <col min="12801" max="12801" width="5" style="71" customWidth="1"/>
    <col min="12802" max="12802" width="19.85546875" style="71" customWidth="1"/>
    <col min="12803" max="12803" width="9.7109375" style="71" customWidth="1"/>
    <col min="12804" max="12804" width="10.42578125" style="71" customWidth="1"/>
    <col min="12805" max="12805" width="12.7109375" style="71" customWidth="1"/>
    <col min="12806" max="12806" width="9.5703125" style="71" customWidth="1"/>
    <col min="12807" max="12807" width="11.85546875" style="71" customWidth="1"/>
    <col min="12808" max="12808" width="9.7109375" style="71" customWidth="1"/>
    <col min="12809" max="12809" width="10.5703125" style="71" customWidth="1"/>
    <col min="12810" max="12810" width="9.140625" style="71"/>
    <col min="12811" max="12811" width="9.7109375" style="71" customWidth="1"/>
    <col min="12812" max="12812" width="9.42578125" style="71" customWidth="1"/>
    <col min="12813" max="12813" width="9.85546875" style="71" customWidth="1"/>
    <col min="12814" max="13056" width="9.140625" style="71"/>
    <col min="13057" max="13057" width="5" style="71" customWidth="1"/>
    <col min="13058" max="13058" width="19.85546875" style="71" customWidth="1"/>
    <col min="13059" max="13059" width="9.7109375" style="71" customWidth="1"/>
    <col min="13060" max="13060" width="10.42578125" style="71" customWidth="1"/>
    <col min="13061" max="13061" width="12.7109375" style="71" customWidth="1"/>
    <col min="13062" max="13062" width="9.5703125" style="71" customWidth="1"/>
    <col min="13063" max="13063" width="11.85546875" style="71" customWidth="1"/>
    <col min="13064" max="13064" width="9.7109375" style="71" customWidth="1"/>
    <col min="13065" max="13065" width="10.5703125" style="71" customWidth="1"/>
    <col min="13066" max="13066" width="9.140625" style="71"/>
    <col min="13067" max="13067" width="9.7109375" style="71" customWidth="1"/>
    <col min="13068" max="13068" width="9.42578125" style="71" customWidth="1"/>
    <col min="13069" max="13069" width="9.85546875" style="71" customWidth="1"/>
    <col min="13070" max="13312" width="9.140625" style="71"/>
    <col min="13313" max="13313" width="5" style="71" customWidth="1"/>
    <col min="13314" max="13314" width="19.85546875" style="71" customWidth="1"/>
    <col min="13315" max="13315" width="9.7109375" style="71" customWidth="1"/>
    <col min="13316" max="13316" width="10.42578125" style="71" customWidth="1"/>
    <col min="13317" max="13317" width="12.7109375" style="71" customWidth="1"/>
    <col min="13318" max="13318" width="9.5703125" style="71" customWidth="1"/>
    <col min="13319" max="13319" width="11.85546875" style="71" customWidth="1"/>
    <col min="13320" max="13320" width="9.7109375" style="71" customWidth="1"/>
    <col min="13321" max="13321" width="10.5703125" style="71" customWidth="1"/>
    <col min="13322" max="13322" width="9.140625" style="71"/>
    <col min="13323" max="13323" width="9.7109375" style="71" customWidth="1"/>
    <col min="13324" max="13324" width="9.42578125" style="71" customWidth="1"/>
    <col min="13325" max="13325" width="9.85546875" style="71" customWidth="1"/>
    <col min="13326" max="13568" width="9.140625" style="71"/>
    <col min="13569" max="13569" width="5" style="71" customWidth="1"/>
    <col min="13570" max="13570" width="19.85546875" style="71" customWidth="1"/>
    <col min="13571" max="13571" width="9.7109375" style="71" customWidth="1"/>
    <col min="13572" max="13572" width="10.42578125" style="71" customWidth="1"/>
    <col min="13573" max="13573" width="12.7109375" style="71" customWidth="1"/>
    <col min="13574" max="13574" width="9.5703125" style="71" customWidth="1"/>
    <col min="13575" max="13575" width="11.85546875" style="71" customWidth="1"/>
    <col min="13576" max="13576" width="9.7109375" style="71" customWidth="1"/>
    <col min="13577" max="13577" width="10.5703125" style="71" customWidth="1"/>
    <col min="13578" max="13578" width="9.140625" style="71"/>
    <col min="13579" max="13579" width="9.7109375" style="71" customWidth="1"/>
    <col min="13580" max="13580" width="9.42578125" style="71" customWidth="1"/>
    <col min="13581" max="13581" width="9.85546875" style="71" customWidth="1"/>
    <col min="13582" max="13824" width="9.140625" style="71"/>
    <col min="13825" max="13825" width="5" style="71" customWidth="1"/>
    <col min="13826" max="13826" width="19.85546875" style="71" customWidth="1"/>
    <col min="13827" max="13827" width="9.7109375" style="71" customWidth="1"/>
    <col min="13828" max="13828" width="10.42578125" style="71" customWidth="1"/>
    <col min="13829" max="13829" width="12.7109375" style="71" customWidth="1"/>
    <col min="13830" max="13830" width="9.5703125" style="71" customWidth="1"/>
    <col min="13831" max="13831" width="11.85546875" style="71" customWidth="1"/>
    <col min="13832" max="13832" width="9.7109375" style="71" customWidth="1"/>
    <col min="13833" max="13833" width="10.5703125" style="71" customWidth="1"/>
    <col min="13834" max="13834" width="9.140625" style="71"/>
    <col min="13835" max="13835" width="9.7109375" style="71" customWidth="1"/>
    <col min="13836" max="13836" width="9.42578125" style="71" customWidth="1"/>
    <col min="13837" max="13837" width="9.85546875" style="71" customWidth="1"/>
    <col min="13838" max="14080" width="9.140625" style="71"/>
    <col min="14081" max="14081" width="5" style="71" customWidth="1"/>
    <col min="14082" max="14082" width="19.85546875" style="71" customWidth="1"/>
    <col min="14083" max="14083" width="9.7109375" style="71" customWidth="1"/>
    <col min="14084" max="14084" width="10.42578125" style="71" customWidth="1"/>
    <col min="14085" max="14085" width="12.7109375" style="71" customWidth="1"/>
    <col min="14086" max="14086" width="9.5703125" style="71" customWidth="1"/>
    <col min="14087" max="14087" width="11.85546875" style="71" customWidth="1"/>
    <col min="14088" max="14088" width="9.7109375" style="71" customWidth="1"/>
    <col min="14089" max="14089" width="10.5703125" style="71" customWidth="1"/>
    <col min="14090" max="14090" width="9.140625" style="71"/>
    <col min="14091" max="14091" width="9.7109375" style="71" customWidth="1"/>
    <col min="14092" max="14092" width="9.42578125" style="71" customWidth="1"/>
    <col min="14093" max="14093" width="9.85546875" style="71" customWidth="1"/>
    <col min="14094" max="14336" width="9.140625" style="71"/>
    <col min="14337" max="14337" width="5" style="71" customWidth="1"/>
    <col min="14338" max="14338" width="19.85546875" style="71" customWidth="1"/>
    <col min="14339" max="14339" width="9.7109375" style="71" customWidth="1"/>
    <col min="14340" max="14340" width="10.42578125" style="71" customWidth="1"/>
    <col min="14341" max="14341" width="12.7109375" style="71" customWidth="1"/>
    <col min="14342" max="14342" width="9.5703125" style="71" customWidth="1"/>
    <col min="14343" max="14343" width="11.85546875" style="71" customWidth="1"/>
    <col min="14344" max="14344" width="9.7109375" style="71" customWidth="1"/>
    <col min="14345" max="14345" width="10.5703125" style="71" customWidth="1"/>
    <col min="14346" max="14346" width="9.140625" style="71"/>
    <col min="14347" max="14347" width="9.7109375" style="71" customWidth="1"/>
    <col min="14348" max="14348" width="9.42578125" style="71" customWidth="1"/>
    <col min="14349" max="14349" width="9.85546875" style="71" customWidth="1"/>
    <col min="14350" max="14592" width="9.140625" style="71"/>
    <col min="14593" max="14593" width="5" style="71" customWidth="1"/>
    <col min="14594" max="14594" width="19.85546875" style="71" customWidth="1"/>
    <col min="14595" max="14595" width="9.7109375" style="71" customWidth="1"/>
    <col min="14596" max="14596" width="10.42578125" style="71" customWidth="1"/>
    <col min="14597" max="14597" width="12.7109375" style="71" customWidth="1"/>
    <col min="14598" max="14598" width="9.5703125" style="71" customWidth="1"/>
    <col min="14599" max="14599" width="11.85546875" style="71" customWidth="1"/>
    <col min="14600" max="14600" width="9.7109375" style="71" customWidth="1"/>
    <col min="14601" max="14601" width="10.5703125" style="71" customWidth="1"/>
    <col min="14602" max="14602" width="9.140625" style="71"/>
    <col min="14603" max="14603" width="9.7109375" style="71" customWidth="1"/>
    <col min="14604" max="14604" width="9.42578125" style="71" customWidth="1"/>
    <col min="14605" max="14605" width="9.85546875" style="71" customWidth="1"/>
    <col min="14606" max="14848" width="9.140625" style="71"/>
    <col min="14849" max="14849" width="5" style="71" customWidth="1"/>
    <col min="14850" max="14850" width="19.85546875" style="71" customWidth="1"/>
    <col min="14851" max="14851" width="9.7109375" style="71" customWidth="1"/>
    <col min="14852" max="14852" width="10.42578125" style="71" customWidth="1"/>
    <col min="14853" max="14853" width="12.7109375" style="71" customWidth="1"/>
    <col min="14854" max="14854" width="9.5703125" style="71" customWidth="1"/>
    <col min="14855" max="14855" width="11.85546875" style="71" customWidth="1"/>
    <col min="14856" max="14856" width="9.7109375" style="71" customWidth="1"/>
    <col min="14857" max="14857" width="10.5703125" style="71" customWidth="1"/>
    <col min="14858" max="14858" width="9.140625" style="71"/>
    <col min="14859" max="14859" width="9.7109375" style="71" customWidth="1"/>
    <col min="14860" max="14860" width="9.42578125" style="71" customWidth="1"/>
    <col min="14861" max="14861" width="9.85546875" style="71" customWidth="1"/>
    <col min="14862" max="15104" width="9.140625" style="71"/>
    <col min="15105" max="15105" width="5" style="71" customWidth="1"/>
    <col min="15106" max="15106" width="19.85546875" style="71" customWidth="1"/>
    <col min="15107" max="15107" width="9.7109375" style="71" customWidth="1"/>
    <col min="15108" max="15108" width="10.42578125" style="71" customWidth="1"/>
    <col min="15109" max="15109" width="12.7109375" style="71" customWidth="1"/>
    <col min="15110" max="15110" width="9.5703125" style="71" customWidth="1"/>
    <col min="15111" max="15111" width="11.85546875" style="71" customWidth="1"/>
    <col min="15112" max="15112" width="9.7109375" style="71" customWidth="1"/>
    <col min="15113" max="15113" width="10.5703125" style="71" customWidth="1"/>
    <col min="15114" max="15114" width="9.140625" style="71"/>
    <col min="15115" max="15115" width="9.7109375" style="71" customWidth="1"/>
    <col min="15116" max="15116" width="9.42578125" style="71" customWidth="1"/>
    <col min="15117" max="15117" width="9.85546875" style="71" customWidth="1"/>
    <col min="15118" max="15360" width="9.140625" style="71"/>
    <col min="15361" max="15361" width="5" style="71" customWidth="1"/>
    <col min="15362" max="15362" width="19.85546875" style="71" customWidth="1"/>
    <col min="15363" max="15363" width="9.7109375" style="71" customWidth="1"/>
    <col min="15364" max="15364" width="10.42578125" style="71" customWidth="1"/>
    <col min="15365" max="15365" width="12.7109375" style="71" customWidth="1"/>
    <col min="15366" max="15366" width="9.5703125" style="71" customWidth="1"/>
    <col min="15367" max="15367" width="11.85546875" style="71" customWidth="1"/>
    <col min="15368" max="15368" width="9.7109375" style="71" customWidth="1"/>
    <col min="15369" max="15369" width="10.5703125" style="71" customWidth="1"/>
    <col min="15370" max="15370" width="9.140625" style="71"/>
    <col min="15371" max="15371" width="9.7109375" style="71" customWidth="1"/>
    <col min="15372" max="15372" width="9.42578125" style="71" customWidth="1"/>
    <col min="15373" max="15373" width="9.85546875" style="71" customWidth="1"/>
    <col min="15374" max="15616" width="9.140625" style="71"/>
    <col min="15617" max="15617" width="5" style="71" customWidth="1"/>
    <col min="15618" max="15618" width="19.85546875" style="71" customWidth="1"/>
    <col min="15619" max="15619" width="9.7109375" style="71" customWidth="1"/>
    <col min="15620" max="15620" width="10.42578125" style="71" customWidth="1"/>
    <col min="15621" max="15621" width="12.7109375" style="71" customWidth="1"/>
    <col min="15622" max="15622" width="9.5703125" style="71" customWidth="1"/>
    <col min="15623" max="15623" width="11.85546875" style="71" customWidth="1"/>
    <col min="15624" max="15624" width="9.7109375" style="71" customWidth="1"/>
    <col min="15625" max="15625" width="10.5703125" style="71" customWidth="1"/>
    <col min="15626" max="15626" width="9.140625" style="71"/>
    <col min="15627" max="15627" width="9.7109375" style="71" customWidth="1"/>
    <col min="15628" max="15628" width="9.42578125" style="71" customWidth="1"/>
    <col min="15629" max="15629" width="9.85546875" style="71" customWidth="1"/>
    <col min="15630" max="15872" width="9.140625" style="71"/>
    <col min="15873" max="15873" width="5" style="71" customWidth="1"/>
    <col min="15874" max="15874" width="19.85546875" style="71" customWidth="1"/>
    <col min="15875" max="15875" width="9.7109375" style="71" customWidth="1"/>
    <col min="15876" max="15876" width="10.42578125" style="71" customWidth="1"/>
    <col min="15877" max="15877" width="12.7109375" style="71" customWidth="1"/>
    <col min="15878" max="15878" width="9.5703125" style="71" customWidth="1"/>
    <col min="15879" max="15879" width="11.85546875" style="71" customWidth="1"/>
    <col min="15880" max="15880" width="9.7109375" style="71" customWidth="1"/>
    <col min="15881" max="15881" width="10.5703125" style="71" customWidth="1"/>
    <col min="15882" max="15882" width="9.140625" style="71"/>
    <col min="15883" max="15883" width="9.7109375" style="71" customWidth="1"/>
    <col min="15884" max="15884" width="9.42578125" style="71" customWidth="1"/>
    <col min="15885" max="15885" width="9.85546875" style="71" customWidth="1"/>
    <col min="15886" max="16128" width="9.140625" style="71"/>
    <col min="16129" max="16129" width="5" style="71" customWidth="1"/>
    <col min="16130" max="16130" width="19.85546875" style="71" customWidth="1"/>
    <col min="16131" max="16131" width="9.7109375" style="71" customWidth="1"/>
    <col min="16132" max="16132" width="10.42578125" style="71" customWidth="1"/>
    <col min="16133" max="16133" width="12.7109375" style="71" customWidth="1"/>
    <col min="16134" max="16134" width="9.5703125" style="71" customWidth="1"/>
    <col min="16135" max="16135" width="11.85546875" style="71" customWidth="1"/>
    <col min="16136" max="16136" width="9.7109375" style="71" customWidth="1"/>
    <col min="16137" max="16137" width="10.5703125" style="71" customWidth="1"/>
    <col min="16138" max="16138" width="9.140625" style="71"/>
    <col min="16139" max="16139" width="9.7109375" style="71" customWidth="1"/>
    <col min="16140" max="16140" width="9.42578125" style="71" customWidth="1"/>
    <col min="16141" max="16141" width="9.85546875" style="71" customWidth="1"/>
    <col min="16142" max="16384" width="9.140625" style="71"/>
  </cols>
  <sheetData>
    <row r="1" spans="1:14">
      <c r="A1" s="215" t="s">
        <v>807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79"/>
    </row>
    <row r="2" spans="1:14" ht="33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>
      <c r="A3" s="216" t="s">
        <v>770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</row>
    <row r="4" spans="1:14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215" t="s">
        <v>507</v>
      </c>
      <c r="M5" s="215"/>
      <c r="N5" s="79"/>
    </row>
    <row r="6" spans="1:14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s="94" customFormat="1" ht="84" customHeight="1">
      <c r="A7" s="96" t="s">
        <v>510</v>
      </c>
      <c r="B7" s="97" t="s">
        <v>677</v>
      </c>
      <c r="C7" s="97" t="s">
        <v>670</v>
      </c>
      <c r="D7" s="97" t="s">
        <v>671</v>
      </c>
      <c r="E7" s="93" t="s">
        <v>678</v>
      </c>
      <c r="F7" s="97" t="s">
        <v>570</v>
      </c>
      <c r="G7" s="97" t="s">
        <v>547</v>
      </c>
      <c r="H7" s="97" t="s">
        <v>672</v>
      </c>
      <c r="I7" s="97" t="s">
        <v>673</v>
      </c>
      <c r="J7" s="97" t="s">
        <v>674</v>
      </c>
      <c r="K7" s="97" t="s">
        <v>194</v>
      </c>
      <c r="L7" s="97" t="s">
        <v>675</v>
      </c>
      <c r="M7" s="93" t="s">
        <v>560</v>
      </c>
      <c r="N7" s="95"/>
    </row>
    <row r="8" spans="1:14" s="73" customFormat="1" ht="22.5" customHeight="1">
      <c r="A8" s="86" t="s">
        <v>521</v>
      </c>
      <c r="B8" s="86" t="s">
        <v>771</v>
      </c>
      <c r="C8" s="86">
        <v>10500</v>
      </c>
      <c r="D8" s="86">
        <v>14926</v>
      </c>
      <c r="E8" s="89">
        <v>25426</v>
      </c>
      <c r="F8" s="86">
        <v>4425</v>
      </c>
      <c r="G8" s="86">
        <v>1470</v>
      </c>
      <c r="H8" s="86">
        <v>19531</v>
      </c>
      <c r="I8" s="86">
        <v>0</v>
      </c>
      <c r="J8" s="86">
        <v>0</v>
      </c>
      <c r="K8" s="86">
        <v>0</v>
      </c>
      <c r="L8" s="86"/>
      <c r="M8" s="89">
        <f>SUM(F8:L8)</f>
        <v>25426</v>
      </c>
      <c r="N8" s="79"/>
    </row>
    <row r="9" spans="1:14" s="74" customFormat="1" ht="22.5" customHeight="1">
      <c r="A9" s="89" t="s">
        <v>523</v>
      </c>
      <c r="B9" s="89" t="s">
        <v>676</v>
      </c>
      <c r="C9" s="89">
        <f t="shared" ref="C9:M9" si="0">SUM(C8:C8)</f>
        <v>10500</v>
      </c>
      <c r="D9" s="89">
        <f t="shared" si="0"/>
        <v>14926</v>
      </c>
      <c r="E9" s="89">
        <f>SUM(C9:D9)</f>
        <v>25426</v>
      </c>
      <c r="F9" s="89">
        <f t="shared" si="0"/>
        <v>4425</v>
      </c>
      <c r="G9" s="89">
        <f t="shared" si="0"/>
        <v>1470</v>
      </c>
      <c r="H9" s="89">
        <f t="shared" si="0"/>
        <v>19531</v>
      </c>
      <c r="I9" s="89">
        <f t="shared" si="0"/>
        <v>0</v>
      </c>
      <c r="J9" s="89">
        <f t="shared" si="0"/>
        <v>0</v>
      </c>
      <c r="K9" s="89">
        <f t="shared" si="0"/>
        <v>0</v>
      </c>
      <c r="L9" s="89">
        <f t="shared" si="0"/>
        <v>0</v>
      </c>
      <c r="M9" s="89">
        <f t="shared" si="0"/>
        <v>25426</v>
      </c>
      <c r="N9" s="81"/>
    </row>
  </sheetData>
  <mergeCells count="3">
    <mergeCell ref="A1:M1"/>
    <mergeCell ref="A3:N3"/>
    <mergeCell ref="L5:M5"/>
  </mergeCells>
  <pageMargins left="0.59055118110236227" right="0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D1" sqref="D1:I1"/>
    </sheetView>
  </sheetViews>
  <sheetFormatPr defaultRowHeight="15"/>
  <cols>
    <col min="1" max="6" width="9.140625" style="71"/>
    <col min="7" max="7" width="11.42578125" style="71" customWidth="1"/>
    <col min="8" max="262" width="9.140625" style="71"/>
    <col min="263" max="263" width="11.42578125" style="71" customWidth="1"/>
    <col min="264" max="518" width="9.140625" style="71"/>
    <col min="519" max="519" width="11.42578125" style="71" customWidth="1"/>
    <col min="520" max="774" width="9.140625" style="71"/>
    <col min="775" max="775" width="11.42578125" style="71" customWidth="1"/>
    <col min="776" max="1030" width="9.140625" style="71"/>
    <col min="1031" max="1031" width="11.42578125" style="71" customWidth="1"/>
    <col min="1032" max="1286" width="9.140625" style="71"/>
    <col min="1287" max="1287" width="11.42578125" style="71" customWidth="1"/>
    <col min="1288" max="1542" width="9.140625" style="71"/>
    <col min="1543" max="1543" width="11.42578125" style="71" customWidth="1"/>
    <col min="1544" max="1798" width="9.140625" style="71"/>
    <col min="1799" max="1799" width="11.42578125" style="71" customWidth="1"/>
    <col min="1800" max="2054" width="9.140625" style="71"/>
    <col min="2055" max="2055" width="11.42578125" style="71" customWidth="1"/>
    <col min="2056" max="2310" width="9.140625" style="71"/>
    <col min="2311" max="2311" width="11.42578125" style="71" customWidth="1"/>
    <col min="2312" max="2566" width="9.140625" style="71"/>
    <col min="2567" max="2567" width="11.42578125" style="71" customWidth="1"/>
    <col min="2568" max="2822" width="9.140625" style="71"/>
    <col min="2823" max="2823" width="11.42578125" style="71" customWidth="1"/>
    <col min="2824" max="3078" width="9.140625" style="71"/>
    <col min="3079" max="3079" width="11.42578125" style="71" customWidth="1"/>
    <col min="3080" max="3334" width="9.140625" style="71"/>
    <col min="3335" max="3335" width="11.42578125" style="71" customWidth="1"/>
    <col min="3336" max="3590" width="9.140625" style="71"/>
    <col min="3591" max="3591" width="11.42578125" style="71" customWidth="1"/>
    <col min="3592" max="3846" width="9.140625" style="71"/>
    <col min="3847" max="3847" width="11.42578125" style="71" customWidth="1"/>
    <col min="3848" max="4102" width="9.140625" style="71"/>
    <col min="4103" max="4103" width="11.42578125" style="71" customWidth="1"/>
    <col min="4104" max="4358" width="9.140625" style="71"/>
    <col min="4359" max="4359" width="11.42578125" style="71" customWidth="1"/>
    <col min="4360" max="4614" width="9.140625" style="71"/>
    <col min="4615" max="4615" width="11.42578125" style="71" customWidth="1"/>
    <col min="4616" max="4870" width="9.140625" style="71"/>
    <col min="4871" max="4871" width="11.42578125" style="71" customWidth="1"/>
    <col min="4872" max="5126" width="9.140625" style="71"/>
    <col min="5127" max="5127" width="11.42578125" style="71" customWidth="1"/>
    <col min="5128" max="5382" width="9.140625" style="71"/>
    <col min="5383" max="5383" width="11.42578125" style="71" customWidth="1"/>
    <col min="5384" max="5638" width="9.140625" style="71"/>
    <col min="5639" max="5639" width="11.42578125" style="71" customWidth="1"/>
    <col min="5640" max="5894" width="9.140625" style="71"/>
    <col min="5895" max="5895" width="11.42578125" style="71" customWidth="1"/>
    <col min="5896" max="6150" width="9.140625" style="71"/>
    <col min="6151" max="6151" width="11.42578125" style="71" customWidth="1"/>
    <col min="6152" max="6406" width="9.140625" style="71"/>
    <col min="6407" max="6407" width="11.42578125" style="71" customWidth="1"/>
    <col min="6408" max="6662" width="9.140625" style="71"/>
    <col min="6663" max="6663" width="11.42578125" style="71" customWidth="1"/>
    <col min="6664" max="6918" width="9.140625" style="71"/>
    <col min="6919" max="6919" width="11.42578125" style="71" customWidth="1"/>
    <col min="6920" max="7174" width="9.140625" style="71"/>
    <col min="7175" max="7175" width="11.42578125" style="71" customWidth="1"/>
    <col min="7176" max="7430" width="9.140625" style="71"/>
    <col min="7431" max="7431" width="11.42578125" style="71" customWidth="1"/>
    <col min="7432" max="7686" width="9.140625" style="71"/>
    <col min="7687" max="7687" width="11.42578125" style="71" customWidth="1"/>
    <col min="7688" max="7942" width="9.140625" style="71"/>
    <col min="7943" max="7943" width="11.42578125" style="71" customWidth="1"/>
    <col min="7944" max="8198" width="9.140625" style="71"/>
    <col min="8199" max="8199" width="11.42578125" style="71" customWidth="1"/>
    <col min="8200" max="8454" width="9.140625" style="71"/>
    <col min="8455" max="8455" width="11.42578125" style="71" customWidth="1"/>
    <col min="8456" max="8710" width="9.140625" style="71"/>
    <col min="8711" max="8711" width="11.42578125" style="71" customWidth="1"/>
    <col min="8712" max="8966" width="9.140625" style="71"/>
    <col min="8967" max="8967" width="11.42578125" style="71" customWidth="1"/>
    <col min="8968" max="9222" width="9.140625" style="71"/>
    <col min="9223" max="9223" width="11.42578125" style="71" customWidth="1"/>
    <col min="9224" max="9478" width="9.140625" style="71"/>
    <col min="9479" max="9479" width="11.42578125" style="71" customWidth="1"/>
    <col min="9480" max="9734" width="9.140625" style="71"/>
    <col min="9735" max="9735" width="11.42578125" style="71" customWidth="1"/>
    <col min="9736" max="9990" width="9.140625" style="71"/>
    <col min="9991" max="9991" width="11.42578125" style="71" customWidth="1"/>
    <col min="9992" max="10246" width="9.140625" style="71"/>
    <col min="10247" max="10247" width="11.42578125" style="71" customWidth="1"/>
    <col min="10248" max="10502" width="9.140625" style="71"/>
    <col min="10503" max="10503" width="11.42578125" style="71" customWidth="1"/>
    <col min="10504" max="10758" width="9.140625" style="71"/>
    <col min="10759" max="10759" width="11.42578125" style="71" customWidth="1"/>
    <col min="10760" max="11014" width="9.140625" style="71"/>
    <col min="11015" max="11015" width="11.42578125" style="71" customWidth="1"/>
    <col min="11016" max="11270" width="9.140625" style="71"/>
    <col min="11271" max="11271" width="11.42578125" style="71" customWidth="1"/>
    <col min="11272" max="11526" width="9.140625" style="71"/>
    <col min="11527" max="11527" width="11.42578125" style="71" customWidth="1"/>
    <col min="11528" max="11782" width="9.140625" style="71"/>
    <col min="11783" max="11783" width="11.42578125" style="71" customWidth="1"/>
    <col min="11784" max="12038" width="9.140625" style="71"/>
    <col min="12039" max="12039" width="11.42578125" style="71" customWidth="1"/>
    <col min="12040" max="12294" width="9.140625" style="71"/>
    <col min="12295" max="12295" width="11.42578125" style="71" customWidth="1"/>
    <col min="12296" max="12550" width="9.140625" style="71"/>
    <col min="12551" max="12551" width="11.42578125" style="71" customWidth="1"/>
    <col min="12552" max="12806" width="9.140625" style="71"/>
    <col min="12807" max="12807" width="11.42578125" style="71" customWidth="1"/>
    <col min="12808" max="13062" width="9.140625" style="71"/>
    <col min="13063" max="13063" width="11.42578125" style="71" customWidth="1"/>
    <col min="13064" max="13318" width="9.140625" style="71"/>
    <col min="13319" max="13319" width="11.42578125" style="71" customWidth="1"/>
    <col min="13320" max="13574" width="9.140625" style="71"/>
    <col min="13575" max="13575" width="11.42578125" style="71" customWidth="1"/>
    <col min="13576" max="13830" width="9.140625" style="71"/>
    <col min="13831" max="13831" width="11.42578125" style="71" customWidth="1"/>
    <col min="13832" max="14086" width="9.140625" style="71"/>
    <col min="14087" max="14087" width="11.42578125" style="71" customWidth="1"/>
    <col min="14088" max="14342" width="9.140625" style="71"/>
    <col min="14343" max="14343" width="11.42578125" style="71" customWidth="1"/>
    <col min="14344" max="14598" width="9.140625" style="71"/>
    <col min="14599" max="14599" width="11.42578125" style="71" customWidth="1"/>
    <col min="14600" max="14854" width="9.140625" style="71"/>
    <col min="14855" max="14855" width="11.42578125" style="71" customWidth="1"/>
    <col min="14856" max="15110" width="9.140625" style="71"/>
    <col min="15111" max="15111" width="11.42578125" style="71" customWidth="1"/>
    <col min="15112" max="15366" width="9.140625" style="71"/>
    <col min="15367" max="15367" width="11.42578125" style="71" customWidth="1"/>
    <col min="15368" max="15622" width="9.140625" style="71"/>
    <col min="15623" max="15623" width="11.42578125" style="71" customWidth="1"/>
    <col min="15624" max="15878" width="9.140625" style="71"/>
    <col min="15879" max="15879" width="11.42578125" style="71" customWidth="1"/>
    <col min="15880" max="16134" width="9.140625" style="71"/>
    <col min="16135" max="16135" width="11.42578125" style="71" customWidth="1"/>
    <col min="16136" max="16384" width="9.140625" style="71"/>
  </cols>
  <sheetData>
    <row r="1" spans="1:9">
      <c r="A1" s="79"/>
      <c r="B1" s="79"/>
      <c r="C1" s="79"/>
      <c r="D1" s="215" t="s">
        <v>808</v>
      </c>
      <c r="E1" s="215"/>
      <c r="F1" s="215"/>
      <c r="G1" s="215"/>
      <c r="H1" s="215"/>
      <c r="I1" s="215"/>
    </row>
    <row r="2" spans="1:9" ht="41.25" customHeight="1">
      <c r="A2" s="79"/>
      <c r="B2" s="79"/>
      <c r="C2" s="79"/>
      <c r="D2" s="79"/>
      <c r="E2" s="79"/>
      <c r="F2" s="79"/>
      <c r="G2" s="79"/>
      <c r="H2" s="79"/>
      <c r="I2" s="79"/>
    </row>
    <row r="3" spans="1:9" s="98" customFormat="1" ht="39" customHeight="1">
      <c r="A3" s="221" t="s">
        <v>679</v>
      </c>
      <c r="B3" s="221"/>
      <c r="C3" s="221"/>
      <c r="D3" s="221"/>
      <c r="E3" s="221"/>
      <c r="F3" s="221"/>
      <c r="G3" s="221"/>
      <c r="H3" s="221"/>
      <c r="I3" s="221"/>
    </row>
    <row r="4" spans="1:9">
      <c r="A4" s="79"/>
      <c r="B4" s="79"/>
      <c r="C4" s="79"/>
      <c r="D4" s="79"/>
      <c r="E4" s="79"/>
      <c r="F4" s="79"/>
      <c r="G4" s="79"/>
      <c r="H4" s="215" t="s">
        <v>507</v>
      </c>
      <c r="I4" s="215"/>
    </row>
    <row r="5" spans="1:9">
      <c r="A5" s="79"/>
      <c r="B5" s="79"/>
      <c r="C5" s="79"/>
      <c r="D5" s="79"/>
      <c r="E5" s="79"/>
      <c r="F5" s="79"/>
      <c r="G5" s="79"/>
      <c r="H5" s="79"/>
      <c r="I5" s="79"/>
    </row>
    <row r="6" spans="1:9">
      <c r="A6" s="79"/>
      <c r="B6" s="79"/>
      <c r="C6" s="79"/>
      <c r="D6" s="79"/>
      <c r="E6" s="79"/>
      <c r="F6" s="79"/>
      <c r="G6" s="79"/>
      <c r="H6" s="79"/>
      <c r="I6" s="79"/>
    </row>
    <row r="7" spans="1:9">
      <c r="A7" s="78" t="s">
        <v>521</v>
      </c>
      <c r="B7" s="213" t="s">
        <v>680</v>
      </c>
      <c r="C7" s="213"/>
      <c r="D7" s="213"/>
      <c r="E7" s="213"/>
      <c r="F7" s="213"/>
      <c r="G7" s="213"/>
      <c r="H7" s="79"/>
      <c r="I7" s="79"/>
    </row>
    <row r="8" spans="1:9">
      <c r="A8" s="79"/>
      <c r="B8" s="213" t="s">
        <v>681</v>
      </c>
      <c r="C8" s="213"/>
      <c r="D8" s="213"/>
      <c r="E8" s="213"/>
      <c r="F8" s="213"/>
      <c r="G8" s="213"/>
      <c r="H8" s="79"/>
      <c r="I8" s="79">
        <v>0</v>
      </c>
    </row>
    <row r="9" spans="1:9">
      <c r="A9" s="78" t="s">
        <v>523</v>
      </c>
      <c r="B9" s="213" t="s">
        <v>682</v>
      </c>
      <c r="C9" s="213"/>
      <c r="D9" s="213"/>
      <c r="E9" s="213"/>
      <c r="F9" s="213"/>
      <c r="G9" s="213"/>
      <c r="H9" s="79"/>
      <c r="I9" s="79"/>
    </row>
    <row r="10" spans="1:9">
      <c r="A10" s="99"/>
      <c r="B10" s="213" t="s">
        <v>683</v>
      </c>
      <c r="C10" s="213"/>
      <c r="D10" s="213"/>
      <c r="E10" s="213"/>
      <c r="F10" s="213"/>
      <c r="G10" s="213"/>
      <c r="H10" s="79"/>
      <c r="I10" s="79">
        <v>0</v>
      </c>
    </row>
    <row r="11" spans="1:9">
      <c r="A11" s="78" t="s">
        <v>525</v>
      </c>
      <c r="B11" s="213" t="s">
        <v>684</v>
      </c>
      <c r="C11" s="213"/>
      <c r="D11" s="213"/>
      <c r="E11" s="213"/>
      <c r="F11" s="213"/>
      <c r="G11" s="213"/>
      <c r="H11" s="79"/>
      <c r="I11" s="79"/>
    </row>
    <row r="12" spans="1:9">
      <c r="A12" s="79"/>
      <c r="B12" s="79"/>
      <c r="C12" s="213" t="s">
        <v>685</v>
      </c>
      <c r="D12" s="213"/>
      <c r="E12" s="213"/>
      <c r="F12" s="213"/>
      <c r="G12" s="213"/>
      <c r="H12" s="79"/>
      <c r="I12" s="79">
        <v>7</v>
      </c>
    </row>
    <row r="13" spans="1:9">
      <c r="A13" s="78" t="s">
        <v>527</v>
      </c>
      <c r="B13" s="213" t="s">
        <v>686</v>
      </c>
      <c r="C13" s="213"/>
      <c r="D13" s="213"/>
      <c r="E13" s="213"/>
      <c r="F13" s="213"/>
      <c r="G13" s="213"/>
      <c r="H13" s="79"/>
      <c r="I13" s="79"/>
    </row>
    <row r="14" spans="1:9">
      <c r="A14" s="79"/>
      <c r="B14" s="213" t="s">
        <v>687</v>
      </c>
      <c r="C14" s="213"/>
      <c r="D14" s="213"/>
      <c r="E14" s="213"/>
      <c r="F14" s="213"/>
      <c r="G14" s="213"/>
      <c r="H14" s="79"/>
      <c r="I14" s="79">
        <v>0</v>
      </c>
    </row>
    <row r="15" spans="1:9">
      <c r="A15" s="78" t="s">
        <v>529</v>
      </c>
      <c r="B15" s="213" t="s">
        <v>688</v>
      </c>
      <c r="C15" s="213"/>
      <c r="D15" s="213"/>
      <c r="E15" s="213"/>
      <c r="F15" s="213"/>
      <c r="G15" s="213"/>
      <c r="H15" s="213"/>
      <c r="I15" s="79">
        <v>0</v>
      </c>
    </row>
    <row r="18" spans="1:11" ht="35.25" customHeight="1">
      <c r="A18" s="219" t="s">
        <v>764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</row>
    <row r="19" spans="1:11" ht="15.75">
      <c r="A19" s="73"/>
      <c r="B19" s="73"/>
      <c r="C19" s="73"/>
      <c r="D19" s="73"/>
      <c r="E19" s="73"/>
      <c r="F19" s="73"/>
      <c r="G19" s="73"/>
      <c r="H19" s="73"/>
      <c r="I19" s="73"/>
    </row>
    <row r="20" spans="1:11" ht="15.75">
      <c r="A20" s="73"/>
      <c r="B20" s="73"/>
      <c r="C20" s="73"/>
      <c r="D20" s="73"/>
      <c r="E20" s="73"/>
      <c r="F20" s="73"/>
      <c r="G20" s="73"/>
      <c r="H20" s="73"/>
      <c r="I20" s="73"/>
    </row>
    <row r="21" spans="1:11" ht="15.75">
      <c r="A21" s="73"/>
      <c r="B21" s="73"/>
      <c r="C21" s="73"/>
      <c r="D21" s="73"/>
      <c r="E21" s="73"/>
      <c r="F21" s="73"/>
      <c r="G21" s="73"/>
      <c r="H21" s="73"/>
      <c r="I21" s="73"/>
    </row>
    <row r="22" spans="1:11" ht="15.75">
      <c r="A22" s="73"/>
      <c r="B22" s="73"/>
      <c r="C22" s="73"/>
      <c r="D22" s="73"/>
      <c r="E22" s="73"/>
      <c r="F22" s="73"/>
      <c r="G22" s="73"/>
      <c r="H22" s="73"/>
      <c r="I22" s="73"/>
    </row>
    <row r="23" spans="1:11" ht="15.75">
      <c r="A23" s="73"/>
      <c r="B23" s="73"/>
      <c r="C23" s="73"/>
      <c r="D23" s="73"/>
      <c r="E23" s="73"/>
      <c r="F23" s="73"/>
      <c r="G23" s="73"/>
      <c r="H23" s="73"/>
      <c r="I23" s="73"/>
    </row>
    <row r="24" spans="1:11" ht="15.75">
      <c r="A24" s="73"/>
      <c r="B24" s="73"/>
      <c r="C24" s="73"/>
      <c r="D24" s="73"/>
      <c r="E24" s="73"/>
      <c r="F24" s="73"/>
      <c r="G24" s="73"/>
      <c r="H24" s="73"/>
      <c r="I24" s="73"/>
    </row>
  </sheetData>
  <mergeCells count="13">
    <mergeCell ref="A18:K18"/>
    <mergeCell ref="B15:H15"/>
    <mergeCell ref="D1:I1"/>
    <mergeCell ref="A3:I3"/>
    <mergeCell ref="H4:I4"/>
    <mergeCell ref="B7:G7"/>
    <mergeCell ref="B8:G8"/>
    <mergeCell ref="B9:G9"/>
    <mergeCell ref="B10:G10"/>
    <mergeCell ref="B11:G11"/>
    <mergeCell ref="C12:G12"/>
    <mergeCell ref="B13:G13"/>
    <mergeCell ref="B14:G1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L9" sqref="L9"/>
    </sheetView>
  </sheetViews>
  <sheetFormatPr defaultRowHeight="15"/>
  <cols>
    <col min="1" max="1" width="13.42578125" style="71" customWidth="1"/>
    <col min="2" max="8" width="9.140625" style="71"/>
    <col min="9" max="9" width="13.140625" style="71" customWidth="1"/>
    <col min="10" max="16384" width="9.140625" style="71"/>
  </cols>
  <sheetData>
    <row r="1" spans="1:10">
      <c r="A1" s="79"/>
      <c r="B1" s="79"/>
      <c r="C1" s="79"/>
      <c r="D1" s="215" t="s">
        <v>809</v>
      </c>
      <c r="E1" s="215"/>
      <c r="F1" s="215"/>
      <c r="G1" s="215"/>
      <c r="H1" s="215"/>
      <c r="I1" s="215"/>
      <c r="J1" s="79"/>
    </row>
    <row r="2" spans="1:10" ht="60.75" customHeight="1">
      <c r="A2" s="79"/>
      <c r="B2" s="79"/>
      <c r="C2" s="79"/>
      <c r="D2" s="79"/>
      <c r="E2" s="79"/>
      <c r="F2" s="79"/>
      <c r="G2" s="79"/>
      <c r="H2" s="79"/>
      <c r="I2" s="79"/>
      <c r="J2" s="79"/>
    </row>
    <row r="3" spans="1:10" ht="56.25" customHeight="1">
      <c r="A3" s="223" t="s">
        <v>691</v>
      </c>
      <c r="B3" s="223"/>
      <c r="C3" s="223"/>
      <c r="D3" s="223"/>
      <c r="E3" s="223"/>
      <c r="F3" s="223"/>
      <c r="G3" s="223"/>
      <c r="H3" s="223"/>
      <c r="I3" s="223"/>
      <c r="J3" s="81"/>
    </row>
    <row r="4" spans="1:10">
      <c r="A4" s="79"/>
      <c r="B4" s="79"/>
      <c r="C4" s="79"/>
      <c r="D4" s="79"/>
      <c r="E4" s="79"/>
      <c r="F4" s="79"/>
      <c r="G4" s="79"/>
      <c r="H4" s="79"/>
      <c r="I4" s="79"/>
      <c r="J4" s="79"/>
    </row>
    <row r="5" spans="1:10" ht="59.25" customHeight="1">
      <c r="A5" s="79"/>
      <c r="B5" s="79"/>
      <c r="C5" s="79"/>
      <c r="D5" s="79"/>
      <c r="E5" s="79"/>
      <c r="F5" s="79"/>
      <c r="G5" s="79"/>
      <c r="H5" s="79"/>
      <c r="I5" s="79"/>
      <c r="J5" s="79"/>
    </row>
    <row r="6" spans="1:10">
      <c r="A6" s="213" t="s">
        <v>692</v>
      </c>
      <c r="B6" s="213"/>
      <c r="C6" s="213"/>
      <c r="D6" s="213"/>
      <c r="E6" s="213"/>
      <c r="F6" s="213"/>
      <c r="G6" s="213"/>
      <c r="H6" s="213"/>
      <c r="I6" s="213"/>
      <c r="J6" s="79"/>
    </row>
    <row r="7" spans="1:10" ht="30" customHeight="1">
      <c r="A7" s="79"/>
      <c r="B7" s="79"/>
      <c r="C7" s="79"/>
      <c r="D7" s="79"/>
      <c r="E7" s="79"/>
      <c r="F7" s="79"/>
      <c r="G7" s="79"/>
      <c r="H7" s="79"/>
      <c r="I7" s="79"/>
      <c r="J7" s="79"/>
    </row>
    <row r="8" spans="1:10">
      <c r="A8" s="79" t="s">
        <v>795</v>
      </c>
      <c r="B8" s="222" t="s">
        <v>689</v>
      </c>
      <c r="C8" s="222"/>
      <c r="D8" s="79"/>
      <c r="E8" s="100">
        <v>650</v>
      </c>
      <c r="F8" s="213" t="s">
        <v>690</v>
      </c>
      <c r="G8" s="213"/>
      <c r="H8" s="213"/>
      <c r="I8" s="213"/>
      <c r="J8" s="213"/>
    </row>
    <row r="9" spans="1:10">
      <c r="A9" s="79" t="s">
        <v>796</v>
      </c>
      <c r="B9" s="222" t="s">
        <v>689</v>
      </c>
      <c r="C9" s="222"/>
      <c r="D9" s="79"/>
      <c r="E9" s="100">
        <v>700</v>
      </c>
      <c r="F9" s="213" t="s">
        <v>690</v>
      </c>
      <c r="G9" s="213"/>
      <c r="H9" s="213"/>
      <c r="I9" s="213"/>
      <c r="J9" s="213"/>
    </row>
  </sheetData>
  <mergeCells count="7">
    <mergeCell ref="B9:C9"/>
    <mergeCell ref="F9:J9"/>
    <mergeCell ref="D1:I1"/>
    <mergeCell ref="A3:I3"/>
    <mergeCell ref="A6:I6"/>
    <mergeCell ref="B8:C8"/>
    <mergeCell ref="F8:J8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D1" sqref="D1:I1"/>
    </sheetView>
  </sheetViews>
  <sheetFormatPr defaultRowHeight="12.75"/>
  <cols>
    <col min="1" max="1" width="9.140625" style="20"/>
    <col min="2" max="2" width="15.7109375" style="20" customWidth="1"/>
    <col min="3" max="3" width="2.28515625" style="20" customWidth="1"/>
    <col min="4" max="257" width="9.140625" style="20"/>
    <col min="258" max="258" width="15.7109375" style="20" customWidth="1"/>
    <col min="259" max="259" width="2.28515625" style="20" customWidth="1"/>
    <col min="260" max="513" width="9.140625" style="20"/>
    <col min="514" max="514" width="15.7109375" style="20" customWidth="1"/>
    <col min="515" max="515" width="2.28515625" style="20" customWidth="1"/>
    <col min="516" max="769" width="9.140625" style="20"/>
    <col min="770" max="770" width="15.7109375" style="20" customWidth="1"/>
    <col min="771" max="771" width="2.28515625" style="20" customWidth="1"/>
    <col min="772" max="1025" width="9.140625" style="20"/>
    <col min="1026" max="1026" width="15.7109375" style="20" customWidth="1"/>
    <col min="1027" max="1027" width="2.28515625" style="20" customWidth="1"/>
    <col min="1028" max="1281" width="9.140625" style="20"/>
    <col min="1282" max="1282" width="15.7109375" style="20" customWidth="1"/>
    <col min="1283" max="1283" width="2.28515625" style="20" customWidth="1"/>
    <col min="1284" max="1537" width="9.140625" style="20"/>
    <col min="1538" max="1538" width="15.7109375" style="20" customWidth="1"/>
    <col min="1539" max="1539" width="2.28515625" style="20" customWidth="1"/>
    <col min="1540" max="1793" width="9.140625" style="20"/>
    <col min="1794" max="1794" width="15.7109375" style="20" customWidth="1"/>
    <col min="1795" max="1795" width="2.28515625" style="20" customWidth="1"/>
    <col min="1796" max="2049" width="9.140625" style="20"/>
    <col min="2050" max="2050" width="15.7109375" style="20" customWidth="1"/>
    <col min="2051" max="2051" width="2.28515625" style="20" customWidth="1"/>
    <col min="2052" max="2305" width="9.140625" style="20"/>
    <col min="2306" max="2306" width="15.7109375" style="20" customWidth="1"/>
    <col min="2307" max="2307" width="2.28515625" style="20" customWidth="1"/>
    <col min="2308" max="2561" width="9.140625" style="20"/>
    <col min="2562" max="2562" width="15.7109375" style="20" customWidth="1"/>
    <col min="2563" max="2563" width="2.28515625" style="20" customWidth="1"/>
    <col min="2564" max="2817" width="9.140625" style="20"/>
    <col min="2818" max="2818" width="15.7109375" style="20" customWidth="1"/>
    <col min="2819" max="2819" width="2.28515625" style="20" customWidth="1"/>
    <col min="2820" max="3073" width="9.140625" style="20"/>
    <col min="3074" max="3074" width="15.7109375" style="20" customWidth="1"/>
    <col min="3075" max="3075" width="2.28515625" style="20" customWidth="1"/>
    <col min="3076" max="3329" width="9.140625" style="20"/>
    <col min="3330" max="3330" width="15.7109375" style="20" customWidth="1"/>
    <col min="3331" max="3331" width="2.28515625" style="20" customWidth="1"/>
    <col min="3332" max="3585" width="9.140625" style="20"/>
    <col min="3586" max="3586" width="15.7109375" style="20" customWidth="1"/>
    <col min="3587" max="3587" width="2.28515625" style="20" customWidth="1"/>
    <col min="3588" max="3841" width="9.140625" style="20"/>
    <col min="3842" max="3842" width="15.7109375" style="20" customWidth="1"/>
    <col min="3843" max="3843" width="2.28515625" style="20" customWidth="1"/>
    <col min="3844" max="4097" width="9.140625" style="20"/>
    <col min="4098" max="4098" width="15.7109375" style="20" customWidth="1"/>
    <col min="4099" max="4099" width="2.28515625" style="20" customWidth="1"/>
    <col min="4100" max="4353" width="9.140625" style="20"/>
    <col min="4354" max="4354" width="15.7109375" style="20" customWidth="1"/>
    <col min="4355" max="4355" width="2.28515625" style="20" customWidth="1"/>
    <col min="4356" max="4609" width="9.140625" style="20"/>
    <col min="4610" max="4610" width="15.7109375" style="20" customWidth="1"/>
    <col min="4611" max="4611" width="2.28515625" style="20" customWidth="1"/>
    <col min="4612" max="4865" width="9.140625" style="20"/>
    <col min="4866" max="4866" width="15.7109375" style="20" customWidth="1"/>
    <col min="4867" max="4867" width="2.28515625" style="20" customWidth="1"/>
    <col min="4868" max="5121" width="9.140625" style="20"/>
    <col min="5122" max="5122" width="15.7109375" style="20" customWidth="1"/>
    <col min="5123" max="5123" width="2.28515625" style="20" customWidth="1"/>
    <col min="5124" max="5377" width="9.140625" style="20"/>
    <col min="5378" max="5378" width="15.7109375" style="20" customWidth="1"/>
    <col min="5379" max="5379" width="2.28515625" style="20" customWidth="1"/>
    <col min="5380" max="5633" width="9.140625" style="20"/>
    <col min="5634" max="5634" width="15.7109375" style="20" customWidth="1"/>
    <col min="5635" max="5635" width="2.28515625" style="20" customWidth="1"/>
    <col min="5636" max="5889" width="9.140625" style="20"/>
    <col min="5890" max="5890" width="15.7109375" style="20" customWidth="1"/>
    <col min="5891" max="5891" width="2.28515625" style="20" customWidth="1"/>
    <col min="5892" max="6145" width="9.140625" style="20"/>
    <col min="6146" max="6146" width="15.7109375" style="20" customWidth="1"/>
    <col min="6147" max="6147" width="2.28515625" style="20" customWidth="1"/>
    <col min="6148" max="6401" width="9.140625" style="20"/>
    <col min="6402" max="6402" width="15.7109375" style="20" customWidth="1"/>
    <col min="6403" max="6403" width="2.28515625" style="20" customWidth="1"/>
    <col min="6404" max="6657" width="9.140625" style="20"/>
    <col min="6658" max="6658" width="15.7109375" style="20" customWidth="1"/>
    <col min="6659" max="6659" width="2.28515625" style="20" customWidth="1"/>
    <col min="6660" max="6913" width="9.140625" style="20"/>
    <col min="6914" max="6914" width="15.7109375" style="20" customWidth="1"/>
    <col min="6915" max="6915" width="2.28515625" style="20" customWidth="1"/>
    <col min="6916" max="7169" width="9.140625" style="20"/>
    <col min="7170" max="7170" width="15.7109375" style="20" customWidth="1"/>
    <col min="7171" max="7171" width="2.28515625" style="20" customWidth="1"/>
    <col min="7172" max="7425" width="9.140625" style="20"/>
    <col min="7426" max="7426" width="15.7109375" style="20" customWidth="1"/>
    <col min="7427" max="7427" width="2.28515625" style="20" customWidth="1"/>
    <col min="7428" max="7681" width="9.140625" style="20"/>
    <col min="7682" max="7682" width="15.7109375" style="20" customWidth="1"/>
    <col min="7683" max="7683" width="2.28515625" style="20" customWidth="1"/>
    <col min="7684" max="7937" width="9.140625" style="20"/>
    <col min="7938" max="7938" width="15.7109375" style="20" customWidth="1"/>
    <col min="7939" max="7939" width="2.28515625" style="20" customWidth="1"/>
    <col min="7940" max="8193" width="9.140625" style="20"/>
    <col min="8194" max="8194" width="15.7109375" style="20" customWidth="1"/>
    <col min="8195" max="8195" width="2.28515625" style="20" customWidth="1"/>
    <col min="8196" max="8449" width="9.140625" style="20"/>
    <col min="8450" max="8450" width="15.7109375" style="20" customWidth="1"/>
    <col min="8451" max="8451" width="2.28515625" style="20" customWidth="1"/>
    <col min="8452" max="8705" width="9.140625" style="20"/>
    <col min="8706" max="8706" width="15.7109375" style="20" customWidth="1"/>
    <col min="8707" max="8707" width="2.28515625" style="20" customWidth="1"/>
    <col min="8708" max="8961" width="9.140625" style="20"/>
    <col min="8962" max="8962" width="15.7109375" style="20" customWidth="1"/>
    <col min="8963" max="8963" width="2.28515625" style="20" customWidth="1"/>
    <col min="8964" max="9217" width="9.140625" style="20"/>
    <col min="9218" max="9218" width="15.7109375" style="20" customWidth="1"/>
    <col min="9219" max="9219" width="2.28515625" style="20" customWidth="1"/>
    <col min="9220" max="9473" width="9.140625" style="20"/>
    <col min="9474" max="9474" width="15.7109375" style="20" customWidth="1"/>
    <col min="9475" max="9475" width="2.28515625" style="20" customWidth="1"/>
    <col min="9476" max="9729" width="9.140625" style="20"/>
    <col min="9730" max="9730" width="15.7109375" style="20" customWidth="1"/>
    <col min="9731" max="9731" width="2.28515625" style="20" customWidth="1"/>
    <col min="9732" max="9985" width="9.140625" style="20"/>
    <col min="9986" max="9986" width="15.7109375" style="20" customWidth="1"/>
    <col min="9987" max="9987" width="2.28515625" style="20" customWidth="1"/>
    <col min="9988" max="10241" width="9.140625" style="20"/>
    <col min="10242" max="10242" width="15.7109375" style="20" customWidth="1"/>
    <col min="10243" max="10243" width="2.28515625" style="20" customWidth="1"/>
    <col min="10244" max="10497" width="9.140625" style="20"/>
    <col min="10498" max="10498" width="15.7109375" style="20" customWidth="1"/>
    <col min="10499" max="10499" width="2.28515625" style="20" customWidth="1"/>
    <col min="10500" max="10753" width="9.140625" style="20"/>
    <col min="10754" max="10754" width="15.7109375" style="20" customWidth="1"/>
    <col min="10755" max="10755" width="2.28515625" style="20" customWidth="1"/>
    <col min="10756" max="11009" width="9.140625" style="20"/>
    <col min="11010" max="11010" width="15.7109375" style="20" customWidth="1"/>
    <col min="11011" max="11011" width="2.28515625" style="20" customWidth="1"/>
    <col min="11012" max="11265" width="9.140625" style="20"/>
    <col min="11266" max="11266" width="15.7109375" style="20" customWidth="1"/>
    <col min="11267" max="11267" width="2.28515625" style="20" customWidth="1"/>
    <col min="11268" max="11521" width="9.140625" style="20"/>
    <col min="11522" max="11522" width="15.7109375" style="20" customWidth="1"/>
    <col min="11523" max="11523" width="2.28515625" style="20" customWidth="1"/>
    <col min="11524" max="11777" width="9.140625" style="20"/>
    <col min="11778" max="11778" width="15.7109375" style="20" customWidth="1"/>
    <col min="11779" max="11779" width="2.28515625" style="20" customWidth="1"/>
    <col min="11780" max="12033" width="9.140625" style="20"/>
    <col min="12034" max="12034" width="15.7109375" style="20" customWidth="1"/>
    <col min="12035" max="12035" width="2.28515625" style="20" customWidth="1"/>
    <col min="12036" max="12289" width="9.140625" style="20"/>
    <col min="12290" max="12290" width="15.7109375" style="20" customWidth="1"/>
    <col min="12291" max="12291" width="2.28515625" style="20" customWidth="1"/>
    <col min="12292" max="12545" width="9.140625" style="20"/>
    <col min="12546" max="12546" width="15.7109375" style="20" customWidth="1"/>
    <col min="12547" max="12547" width="2.28515625" style="20" customWidth="1"/>
    <col min="12548" max="12801" width="9.140625" style="20"/>
    <col min="12802" max="12802" width="15.7109375" style="20" customWidth="1"/>
    <col min="12803" max="12803" width="2.28515625" style="20" customWidth="1"/>
    <col min="12804" max="13057" width="9.140625" style="20"/>
    <col min="13058" max="13058" width="15.7109375" style="20" customWidth="1"/>
    <col min="13059" max="13059" width="2.28515625" style="20" customWidth="1"/>
    <col min="13060" max="13313" width="9.140625" style="20"/>
    <col min="13314" max="13314" width="15.7109375" style="20" customWidth="1"/>
    <col min="13315" max="13315" width="2.28515625" style="20" customWidth="1"/>
    <col min="13316" max="13569" width="9.140625" style="20"/>
    <col min="13570" max="13570" width="15.7109375" style="20" customWidth="1"/>
    <col min="13571" max="13571" width="2.28515625" style="20" customWidth="1"/>
    <col min="13572" max="13825" width="9.140625" style="20"/>
    <col min="13826" max="13826" width="15.7109375" style="20" customWidth="1"/>
    <col min="13827" max="13827" width="2.28515625" style="20" customWidth="1"/>
    <col min="13828" max="14081" width="9.140625" style="20"/>
    <col min="14082" max="14082" width="15.7109375" style="20" customWidth="1"/>
    <col min="14083" max="14083" width="2.28515625" style="20" customWidth="1"/>
    <col min="14084" max="14337" width="9.140625" style="20"/>
    <col min="14338" max="14338" width="15.7109375" style="20" customWidth="1"/>
    <col min="14339" max="14339" width="2.28515625" style="20" customWidth="1"/>
    <col min="14340" max="14593" width="9.140625" style="20"/>
    <col min="14594" max="14594" width="15.7109375" style="20" customWidth="1"/>
    <col min="14595" max="14595" width="2.28515625" style="20" customWidth="1"/>
    <col min="14596" max="14849" width="9.140625" style="20"/>
    <col min="14850" max="14850" width="15.7109375" style="20" customWidth="1"/>
    <col min="14851" max="14851" width="2.28515625" style="20" customWidth="1"/>
    <col min="14852" max="15105" width="9.140625" style="20"/>
    <col min="15106" max="15106" width="15.7109375" style="20" customWidth="1"/>
    <col min="15107" max="15107" width="2.28515625" style="20" customWidth="1"/>
    <col min="15108" max="15361" width="9.140625" style="20"/>
    <col min="15362" max="15362" width="15.7109375" style="20" customWidth="1"/>
    <col min="15363" max="15363" width="2.28515625" style="20" customWidth="1"/>
    <col min="15364" max="15617" width="9.140625" style="20"/>
    <col min="15618" max="15618" width="15.7109375" style="20" customWidth="1"/>
    <col min="15619" max="15619" width="2.28515625" style="20" customWidth="1"/>
    <col min="15620" max="15873" width="9.140625" style="20"/>
    <col min="15874" max="15874" width="15.7109375" style="20" customWidth="1"/>
    <col min="15875" max="15875" width="2.28515625" style="20" customWidth="1"/>
    <col min="15876" max="16129" width="9.140625" style="20"/>
    <col min="16130" max="16130" width="15.7109375" style="20" customWidth="1"/>
    <col min="16131" max="16131" width="2.28515625" style="20" customWidth="1"/>
    <col min="16132" max="16384" width="9.140625" style="20"/>
  </cols>
  <sheetData>
    <row r="1" spans="1:10" ht="15">
      <c r="A1" s="23"/>
      <c r="B1" s="23"/>
      <c r="C1" s="23"/>
      <c r="D1" s="215" t="s">
        <v>810</v>
      </c>
      <c r="E1" s="215"/>
      <c r="F1" s="215"/>
      <c r="G1" s="215"/>
      <c r="H1" s="215"/>
      <c r="I1" s="215"/>
      <c r="J1" s="101"/>
    </row>
    <row r="2" spans="1:10" ht="51" customHeight="1">
      <c r="A2" s="23"/>
      <c r="B2" s="23"/>
      <c r="C2" s="23"/>
      <c r="D2" s="23"/>
      <c r="E2" s="23"/>
      <c r="F2" s="23"/>
      <c r="G2" s="23"/>
      <c r="H2" s="23"/>
      <c r="I2" s="23"/>
    </row>
    <row r="3" spans="1:10">
      <c r="A3" s="226" t="s">
        <v>693</v>
      </c>
      <c r="B3" s="226"/>
      <c r="C3" s="226"/>
      <c r="D3" s="226"/>
      <c r="E3" s="226"/>
      <c r="F3" s="226"/>
      <c r="G3" s="226"/>
      <c r="H3" s="226"/>
      <c r="I3" s="226"/>
    </row>
    <row r="4" spans="1:10">
      <c r="A4" s="23"/>
      <c r="B4" s="23"/>
      <c r="C4" s="23"/>
      <c r="D4" s="23"/>
      <c r="E4" s="23"/>
      <c r="F4" s="23"/>
      <c r="G4" s="23"/>
      <c r="H4" s="23"/>
      <c r="I4" s="23"/>
    </row>
    <row r="5" spans="1:10" ht="35.25" customHeight="1">
      <c r="A5" s="23"/>
      <c r="B5" s="23"/>
      <c r="C5" s="23"/>
      <c r="D5" s="23"/>
      <c r="E5" s="23"/>
      <c r="F5" s="23"/>
      <c r="G5" s="171" t="s">
        <v>507</v>
      </c>
      <c r="H5" s="171"/>
      <c r="I5" s="23"/>
    </row>
    <row r="6" spans="1:10" ht="18" customHeight="1">
      <c r="A6" s="23"/>
      <c r="B6" s="23"/>
      <c r="C6" s="23"/>
      <c r="D6" s="23"/>
      <c r="E6" s="23"/>
      <c r="F6" s="23"/>
      <c r="G6" s="23"/>
      <c r="H6" s="23"/>
      <c r="I6" s="23"/>
    </row>
    <row r="7" spans="1:10">
      <c r="A7" s="23"/>
      <c r="B7" s="23"/>
      <c r="C7" s="171" t="s">
        <v>694</v>
      </c>
      <c r="D7" s="171"/>
      <c r="E7" s="171"/>
      <c r="F7" s="106"/>
      <c r="G7" s="24"/>
      <c r="H7" s="23">
        <v>2200</v>
      </c>
      <c r="I7" s="23"/>
    </row>
    <row r="8" spans="1:10">
      <c r="A8" s="23"/>
      <c r="B8" s="23"/>
      <c r="C8" s="171" t="s">
        <v>699</v>
      </c>
      <c r="D8" s="171"/>
      <c r="E8" s="171"/>
      <c r="F8" s="106"/>
      <c r="G8" s="24"/>
      <c r="H8" s="23">
        <v>600</v>
      </c>
      <c r="I8" s="23"/>
    </row>
    <row r="9" spans="1:10">
      <c r="A9" s="23"/>
      <c r="B9" s="23"/>
      <c r="C9" s="171" t="s">
        <v>695</v>
      </c>
      <c r="D9" s="171"/>
      <c r="E9" s="171"/>
      <c r="F9" s="106"/>
      <c r="G9" s="24"/>
      <c r="H9" s="23">
        <v>500</v>
      </c>
      <c r="I9" s="23"/>
    </row>
    <row r="10" spans="1:10">
      <c r="A10" s="23"/>
      <c r="B10" s="23"/>
      <c r="C10" s="171" t="s">
        <v>696</v>
      </c>
      <c r="D10" s="171"/>
      <c r="E10" s="171"/>
      <c r="F10" s="106"/>
      <c r="G10" s="24"/>
      <c r="H10" s="23">
        <v>200</v>
      </c>
      <c r="I10" s="23"/>
    </row>
    <row r="11" spans="1:10">
      <c r="A11" s="23"/>
      <c r="B11" s="23"/>
      <c r="C11" s="224" t="s">
        <v>697</v>
      </c>
      <c r="D11" s="224"/>
      <c r="E11" s="224"/>
      <c r="F11" s="102"/>
      <c r="G11" s="103"/>
      <c r="H11" s="104">
        <v>0</v>
      </c>
      <c r="I11" s="23"/>
    </row>
    <row r="12" spans="1:10">
      <c r="A12" s="23"/>
      <c r="B12" s="23"/>
      <c r="C12" s="225" t="s">
        <v>698</v>
      </c>
      <c r="D12" s="225"/>
      <c r="E12" s="225"/>
      <c r="F12" s="105"/>
      <c r="G12" s="105"/>
      <c r="H12" s="105">
        <f>SUM(H7:I11)</f>
        <v>3500</v>
      </c>
      <c r="I12" s="23"/>
    </row>
    <row r="13" spans="1:10">
      <c r="A13" s="23"/>
      <c r="B13" s="23"/>
      <c r="C13" s="23"/>
      <c r="D13" s="23"/>
      <c r="E13" s="23"/>
      <c r="F13" s="23"/>
      <c r="G13" s="23"/>
      <c r="H13" s="23"/>
      <c r="I13" s="23"/>
    </row>
  </sheetData>
  <mergeCells count="9">
    <mergeCell ref="C10:E10"/>
    <mergeCell ref="C11:E11"/>
    <mergeCell ref="C12:E12"/>
    <mergeCell ref="D1:I1"/>
    <mergeCell ref="A3:I3"/>
    <mergeCell ref="G5:H5"/>
    <mergeCell ref="C7:E7"/>
    <mergeCell ref="C8:E8"/>
    <mergeCell ref="C9:E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sqref="A1:D1"/>
    </sheetView>
  </sheetViews>
  <sheetFormatPr defaultRowHeight="15"/>
  <cols>
    <col min="1" max="1" width="38.28515625" customWidth="1"/>
    <col min="2" max="2" width="26.140625" customWidth="1"/>
  </cols>
  <sheetData>
    <row r="1" spans="1:5">
      <c r="A1" s="215" t="s">
        <v>811</v>
      </c>
      <c r="B1" s="215"/>
      <c r="C1" s="215"/>
      <c r="D1" s="215"/>
      <c r="E1" s="128"/>
    </row>
    <row r="2" spans="1:5">
      <c r="A2" s="115"/>
      <c r="B2" s="115"/>
    </row>
    <row r="3" spans="1:5">
      <c r="A3" s="227" t="s">
        <v>701</v>
      </c>
      <c r="B3" s="227"/>
    </row>
    <row r="4" spans="1:5">
      <c r="A4" s="115"/>
      <c r="B4" s="115"/>
    </row>
    <row r="5" spans="1:5">
      <c r="A5" s="118" t="s">
        <v>511</v>
      </c>
      <c r="B5" s="118" t="s">
        <v>702</v>
      </c>
    </row>
    <row r="6" spans="1:5">
      <c r="A6" s="116" t="s">
        <v>508</v>
      </c>
      <c r="B6" s="116">
        <v>4</v>
      </c>
    </row>
    <row r="7" spans="1:5">
      <c r="A7" s="116" t="s">
        <v>772</v>
      </c>
      <c r="B7" s="116">
        <v>2</v>
      </c>
    </row>
    <row r="8" spans="1:5">
      <c r="A8" s="116" t="s">
        <v>704</v>
      </c>
      <c r="B8" s="116">
        <v>1</v>
      </c>
    </row>
    <row r="9" spans="1:5">
      <c r="A9" s="116" t="s">
        <v>703</v>
      </c>
      <c r="B9" s="116">
        <v>1</v>
      </c>
    </row>
    <row r="10" spans="1:5">
      <c r="A10" s="116" t="s">
        <v>771</v>
      </c>
      <c r="B10" s="116">
        <v>3</v>
      </c>
    </row>
    <row r="11" spans="1:5">
      <c r="A11" s="117" t="s">
        <v>509</v>
      </c>
      <c r="B11" s="116">
        <f>SUM(B6,B10)</f>
        <v>7</v>
      </c>
    </row>
  </sheetData>
  <mergeCells count="2">
    <mergeCell ref="A3:B3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1</vt:i4>
      </vt:variant>
    </vt:vector>
  </HeadingPairs>
  <TitlesOfParts>
    <vt:vector size="15" baseType="lpstr">
      <vt:lpstr>1. melléklet</vt:lpstr>
      <vt:lpstr>1.a melléklet</vt:lpstr>
      <vt:lpstr>1.b melléklet </vt:lpstr>
      <vt:lpstr>2. melléklet</vt:lpstr>
      <vt:lpstr>2.a melléklet</vt:lpstr>
      <vt:lpstr>2.b melléklet</vt:lpstr>
      <vt:lpstr>3. melléklet</vt:lpstr>
      <vt:lpstr>4. melléklet</vt:lpstr>
      <vt:lpstr>5. melléklet</vt:lpstr>
      <vt:lpstr>6. melléklet</vt:lpstr>
      <vt:lpstr>7. melléklet</vt:lpstr>
      <vt:lpstr>8. melléklet</vt:lpstr>
      <vt:lpstr>9. melléklet</vt:lpstr>
      <vt:lpstr>10. melléklet</vt:lpstr>
      <vt:lpstr>'5. melléklet'!Nyomtatási_terület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CsépeM</dc:creator>
  <cp:lastModifiedBy>TKÖHFK-Lantosné</cp:lastModifiedBy>
  <cp:lastPrinted>2017-02-16T08:08:46Z</cp:lastPrinted>
  <dcterms:created xsi:type="dcterms:W3CDTF">2016-02-05T10:49:38Z</dcterms:created>
  <dcterms:modified xsi:type="dcterms:W3CDTF">2017-03-01T05:11:46Z</dcterms:modified>
</cp:coreProperties>
</file>